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сведения 1 кв2007" sheetId="1" r:id="rId1"/>
  </sheets>
  <externalReferences>
    <externalReference r:id="rId4"/>
  </externalReferences>
  <definedNames>
    <definedName name="_xlnm.Print_Area" localSheetId="0">'сведения 1 кв2007'!$A$1:$F$86</definedName>
  </definedNames>
  <calcPr fullCalcOnLoad="1"/>
</workbook>
</file>

<file path=xl/sharedStrings.xml><?xml version="1.0" encoding="utf-8"?>
<sst xmlns="http://schemas.openxmlformats.org/spreadsheetml/2006/main" count="256" uniqueCount="223">
  <si>
    <t>№    п/п</t>
  </si>
  <si>
    <t>Источники доходов</t>
  </si>
  <si>
    <t>Код статьи</t>
  </si>
  <si>
    <t>Процент исполнения (%)</t>
  </si>
  <si>
    <t>I</t>
  </si>
  <si>
    <t>ДОХОДЫ</t>
  </si>
  <si>
    <t>000 1 00 00000 00 0000 000</t>
  </si>
  <si>
    <t>1</t>
  </si>
  <si>
    <t>Налоги на совокупный доход</t>
  </si>
  <si>
    <t>000 1 05 00000 00 0000 000</t>
  </si>
  <si>
    <t>1.1</t>
  </si>
  <si>
    <t>Единый налог,взимаемый в связи с применением упрощенной системы налогообложения</t>
  </si>
  <si>
    <t>182 1 05 01000 00 0000 110</t>
  </si>
  <si>
    <t>1.1.1</t>
  </si>
  <si>
    <t>Единый налог,взимаемый с налогоплательщиков,выбравших в качестве объекта  налогообложения доходы</t>
  </si>
  <si>
    <t>182 1 05 01010 01 0000 110</t>
  </si>
  <si>
    <t>1.1.2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</si>
  <si>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</si>
  <si>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</si>
  <si>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1.2</t>
  </si>
  <si>
    <t>Единый налог на вмененный доход для отдельных видов деятельности</t>
  </si>
  <si>
    <t>182 1 05 02000 02 0000 110</t>
  </si>
  <si>
    <t>2</t>
  </si>
  <si>
    <t>Налоги на имущество</t>
  </si>
  <si>
    <t>000 1 06 00000 00 0000 000</t>
  </si>
  <si>
    <t>2.1</t>
  </si>
  <si>
    <t>Налог на имущество физических лиц</t>
  </si>
  <si>
    <t>182 1 06 01000 00 0000 110</t>
  </si>
  <si>
    <t>2.1.1</t>
  </si>
  <si>
    <t>Налог на имущество физических лиц, зачисляемый в местный бюджет</t>
  </si>
  <si>
    <t>182 1 06 01010 03 0000 110</t>
  </si>
  <si>
    <t>3</t>
  </si>
  <si>
    <t>Задолженность  и перерасчеты по отмененным налогам,сборам и иным обязательным платежам</t>
  </si>
  <si>
    <t>000 1 09 00000 00 0000 000</t>
  </si>
  <si>
    <t>3.1</t>
  </si>
  <si>
    <t xml:space="preserve">Налог с имущества физических лиц, переходящего в порядке наследования или дарения </t>
  </si>
  <si>
    <t>182 1 09 04040 01 0000 110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</si>
  <si>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</si>
  <si>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</si>
  <si>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размещения средств бюджетов</t>
  </si>
  <si>
    <t>000 1 11 02000 00 0000 120</t>
  </si>
  <si>
    <t>Доходы от размещения временно свободных средств местных бюджетов</t>
  </si>
  <si>
    <t>000 1 11 02030 03 0000 120</t>
  </si>
  <si>
    <t>Доходы от сдачи в аренду имущества,находящегося в государственной и муниципальной собственности</t>
  </si>
  <si>
    <t>000 1 11 05000 00 0000 120</t>
  </si>
  <si>
    <t>1.2.1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</si>
  <si>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</si>
  <si>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000 1 11 05023 03 0000 120</t>
  </si>
  <si>
    <t>1.2.2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</si>
  <si>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</si>
  <si>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000 1 11 05033 03 0000 120</t>
  </si>
  <si>
    <t>1.3</t>
  </si>
  <si>
    <t>Прочие доходы от использования имущества и прав,находящихся в государственной и муниципальной собственности</t>
  </si>
  <si>
    <t>000 1 11 08000 00 0000 120</t>
  </si>
  <si>
    <t>1.3.1</t>
  </si>
  <si>
    <t>прочие поступления от использования имущества, находящегося в муниципальной собственности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</si>
  <si>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</si>
  <si>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</si>
  <si>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</si>
  <si>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лицензионные сборы,зачисляемые в местные бюджеты</t>
  </si>
  <si>
    <t>000 1 13 02023 03 0000 130</t>
  </si>
  <si>
    <t>2.2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</si>
  <si>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</si>
  <si>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</si>
  <si>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продажи материальных и нематериальных активов</t>
  </si>
  <si>
    <t>000 1 14 00000 00 0000 000</t>
  </si>
  <si>
    <t>Доходы от реализации имущества,находящегося в государственной и  муниципальной собственности</t>
  </si>
  <si>
    <t>000 1 14 02000 00 0000 000</t>
  </si>
  <si>
    <t>3.2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</si>
  <si>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</si>
  <si>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000 1 14 02030 03 0000 410182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</si>
  <si>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</si>
  <si>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</si>
  <si>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000 1 14 02030 03 0000 440</t>
  </si>
  <si>
    <t>4</t>
  </si>
  <si>
    <t>Штрафы,санкции,возмещение ущерба</t>
  </si>
  <si>
    <t>000 1 16 00000 00 0000 000</t>
  </si>
  <si>
    <t>4.1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</si>
  <si>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</si>
  <si>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</si>
  <si>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4.2</t>
  </si>
  <si>
    <t>Денежные взыскания(штрафы) за нарушение бюджетного законодательства (в части местных бюджетов)</t>
  </si>
  <si>
    <t>000 1 16 18030 03 0000 140</t>
  </si>
  <si>
    <t>4.3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</si>
  <si>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</si>
  <si>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000 1 16 21030 03 0000 140</t>
  </si>
  <si>
    <t>4.4</t>
  </si>
  <si>
    <t>Доходы от возмещения ущерба при возникновении страховых случаев,зачисляемые в местные бюджеты</t>
  </si>
  <si>
    <t>000 1 16 23030 03 0000 140</t>
  </si>
  <si>
    <t>4.5</t>
  </si>
  <si>
    <t>Прочие поступления от денежных взысканий(штрафов) и иных сумм в возмещение ущерба,зачисляемые в местные бюджеты</t>
  </si>
  <si>
    <t>000 1 16 90030 03 0000 140</t>
  </si>
  <si>
    <t>5</t>
  </si>
  <si>
    <t>Прочие неналоговые доходы</t>
  </si>
  <si>
    <t>000 1 17 00000 00 0000 000</t>
  </si>
  <si>
    <t>5.1</t>
  </si>
  <si>
    <t>Прочие неналоговые доходы  бюджетов внутригородских  муниципальных образований городов федерального значения Москвы и Санкт-Петербурга</t>
  </si>
  <si>
    <t>000 1 17 05030 03 0000 180</t>
  </si>
  <si>
    <t>6</t>
  </si>
  <si>
    <t>Доходы от  оказания платных услуг и компенсации затрат государства</t>
  </si>
  <si>
    <t>6.1</t>
  </si>
  <si>
    <t>Прочие доходы от оказания платных услуг получателями средств бюджетов и компенсации затрат бюджетов внутригородских  муниципальных образований городов федерального значения Москвы и Санкт-Петербурга</t>
  </si>
  <si>
    <t>000 1 13 03030 03 00100 140</t>
  </si>
  <si>
    <t>II</t>
  </si>
  <si>
    <t>БЕЗВОЗМЕЗДНЫЕ ПОСТУПЛЕНИЯ</t>
  </si>
  <si>
    <t>000 2 00 00000 00 0000 000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</si>
  <si>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</si>
  <si>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</si>
  <si>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6.2</t>
  </si>
  <si>
    <t>Субсидии от других бюджетов бюджетной ситстемы РФ</t>
  </si>
  <si>
    <t>000 2 02 0400 00 0000 151</t>
  </si>
  <si>
    <t>6.3</t>
  </si>
  <si>
    <t xml:space="preserve">Прочие субсидии </t>
  </si>
  <si>
    <t>000 2 02 04100 00 0000 151</t>
  </si>
  <si>
    <t>6.4</t>
  </si>
  <si>
    <t>Прочие субсидии,зачисляемые в местные бюджеты</t>
  </si>
  <si>
    <t>000 2 02 04120 03 0000 151</t>
  </si>
  <si>
    <t>6.5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</si>
  <si>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</si>
  <si>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</si>
  <si>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>Безвозмездные поступления от других бюджетов бюджетной системы Российской Федерации</t>
  </si>
  <si>
    <t>Прочие субвенции</t>
  </si>
  <si>
    <t>000 2 02 03999 00 0000 151</t>
  </si>
  <si>
    <t>Прочие субвенции бюджетам  внутригородских  муниципальных образований городов федерального значения Москвы и Санкт-Петербурга</t>
  </si>
  <si>
    <t>000 2 02 03999 03 0000 151</t>
  </si>
  <si>
    <t xml:space="preserve">Прочие безвозмездные поступления </t>
  </si>
  <si>
    <t>000 2 07 00000 00 0000 180</t>
  </si>
  <si>
    <t xml:space="preserve">Прочие безвозмездные поступления в бюджеты внутригородских  муниципальных образований городов федерального значения Москвы и Санкт-Петербурга  </t>
  </si>
  <si>
    <t>000 2 07 03000 03 0000 180</t>
  </si>
  <si>
    <t>ИТОГО ДОХОДОВ</t>
  </si>
  <si>
    <t>II.РАСХОДЫ</t>
  </si>
  <si>
    <t>ОБЩЕГОСУДАРСТВЕННЫЕ ВОПРОСЫ</t>
  </si>
  <si>
    <t>931 0100 0000000 000 000</t>
  </si>
  <si>
    <t>Функционирование высшего должностного лица органа местного самоуправления</t>
  </si>
  <si>
    <t>931 0102 0010000 010 000</t>
  </si>
  <si>
    <t>489,7</t>
  </si>
  <si>
    <t>120,7</t>
  </si>
  <si>
    <t>Функционирование законодательных (представительных)органов местного самоуправления</t>
  </si>
  <si>
    <t>931 0103 0000000 000 000</t>
  </si>
  <si>
    <t>260,5</t>
  </si>
  <si>
    <t>35,7</t>
  </si>
  <si>
    <t>Функционирование  главы исполнительной власти местного самоуправления</t>
  </si>
  <si>
    <t xml:space="preserve">931 0104 0010000 042 000 </t>
  </si>
  <si>
    <t>126,6</t>
  </si>
  <si>
    <t>1.4</t>
  </si>
  <si>
    <t>Функционирование местных администраций</t>
  </si>
  <si>
    <t xml:space="preserve">931 0104 0010000 005 000 </t>
  </si>
  <si>
    <t>1.5</t>
  </si>
  <si>
    <t>Резервные фонды</t>
  </si>
  <si>
    <t>931 0113 0700000 184 000</t>
  </si>
  <si>
    <t>0,0</t>
  </si>
  <si>
    <t>1.6</t>
  </si>
  <si>
    <t>Другие общегосударственные вопросы</t>
  </si>
  <si>
    <t>931 0115 0000000 000 000</t>
  </si>
  <si>
    <t>1.6.1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</si>
  <si>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</si>
  <si>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931 0115 0920000 197 242</t>
  </si>
  <si>
    <t>16,5</t>
  </si>
  <si>
    <t>1.6.2</t>
  </si>
  <si>
    <t>Реализация  государственных функций,связанных с общегосударственным управлением</t>
  </si>
  <si>
    <t>7,0</t>
  </si>
  <si>
    <t>НАЦИОНАЛЬНАЯ БЕЗОПАСНОСТЬ И ПРАВООХРАНИТЕЛЬНАЯ ДЕЯТЕЛЬНОСТЬ</t>
  </si>
  <si>
    <t>931 0300 0000000 000 000</t>
  </si>
  <si>
    <t>Подготовка населения и организаций к действиям в чрезвычайной ситуации в мирное и военное время</t>
  </si>
  <si>
    <t xml:space="preserve">931 0309 2190000 261 226 </t>
  </si>
  <si>
    <t>III</t>
  </si>
  <si>
    <t>ЖИЛИЩНО-КОММУНАЛЬНОЕ ХОЗЯЙСТВО</t>
  </si>
  <si>
    <t>931 0500 0000000 000 000</t>
  </si>
  <si>
    <t>Жилищное хозяйство</t>
  </si>
  <si>
    <t>931 0501 0000000 000 000</t>
  </si>
  <si>
    <t>3.1.1</t>
  </si>
  <si>
    <t>Расходы на содержание объектов жилого фонда,переданных в собственность муниципальных образований</t>
  </si>
  <si>
    <t>931 0501 3500000 410 225</t>
  </si>
  <si>
    <t>Коммунальное хозяйство</t>
  </si>
  <si>
    <t>931 0502 0000000 000 000</t>
  </si>
  <si>
    <t>3.2.1</t>
  </si>
  <si>
    <t>Мероприятия по благоустройству городских и сельских поселений</t>
  </si>
  <si>
    <t>931 0502 3510000 412 226</t>
  </si>
  <si>
    <t>IV</t>
  </si>
  <si>
    <t>ОБРАЗОВАНИЕ</t>
  </si>
  <si>
    <t>931 0700 0000000 000 000</t>
  </si>
  <si>
    <t>Молодежная политика и оздоровление детей</t>
  </si>
  <si>
    <t xml:space="preserve">931 0707 0000000 000 000 </t>
  </si>
  <si>
    <t>4.1.1</t>
  </si>
  <si>
    <t>Организационно-воспитательная работа с молодежью</t>
  </si>
  <si>
    <t>931 0707 4310000 447 226</t>
  </si>
  <si>
    <t>V</t>
  </si>
  <si>
    <t>КУЛЬТУРА,КИНЕМАТОГРАФИЯ И СРЕДСТВА МАССОВОЙ ИНФОРМАЦИИ</t>
  </si>
  <si>
    <t>931 0800 0000000 000 000</t>
  </si>
  <si>
    <t xml:space="preserve">Культура </t>
  </si>
  <si>
    <t xml:space="preserve">931 0801 0000000 000 000 </t>
  </si>
  <si>
    <t>5.1.1</t>
  </si>
  <si>
    <t>Организация и проведение культурно-массовых и праздничных мероприятий</t>
  </si>
  <si>
    <t>931 0801 4500000 453 290</t>
  </si>
  <si>
    <t>5.2</t>
  </si>
  <si>
    <t>Периодическая печать и издательства</t>
  </si>
  <si>
    <t>931 0804 4570000 000 000</t>
  </si>
  <si>
    <t>5.2.1</t>
  </si>
  <si>
    <t>Выпуск муниципальной газеты</t>
  </si>
  <si>
    <t>931 0804 4570000 453 226</t>
  </si>
  <si>
    <t>VI</t>
  </si>
  <si>
    <t>ЗДРАВООХРАНЕНИЕ И СПОРТ</t>
  </si>
  <si>
    <t>931 0900 0000000 000 000</t>
  </si>
  <si>
    <t>Расходы на проведение спортивных мероприятий</t>
  </si>
  <si>
    <t>931 0902 5120000 455 290</t>
  </si>
  <si>
    <t>VII</t>
  </si>
  <si>
    <t>СОЦИАЛЬНАЯ ПОЛИТИКА</t>
  </si>
  <si>
    <t>931 1000 0000000 000 000</t>
  </si>
  <si>
    <t>7.1</t>
  </si>
  <si>
    <t>Борьба с беспризорностью,опека,попечительство</t>
  </si>
  <si>
    <t>931 1004 5110000 755 262</t>
  </si>
  <si>
    <t>7.2</t>
  </si>
  <si>
    <t>Расходы на приемную семью</t>
  </si>
  <si>
    <t>931 1004 5110000 482 226</t>
  </si>
  <si>
    <t>ИТОГО РАСХОДОВ</t>
  </si>
  <si>
    <t>III. ЧИСЛЕННОСТЬ И ФАКТИЧЕСКИЕ ЗАТРАТЫ НА СОДЕРЖАНИЕ</t>
  </si>
  <si>
    <t>Численность  муниципальных служащих МА МО Морские ворота</t>
  </si>
  <si>
    <t xml:space="preserve">2 </t>
  </si>
  <si>
    <t>Фактические затраты на  содержание муниципальных служащих</t>
  </si>
  <si>
    <t>Численность  работников муниципальных учреждений МО Морские ворота</t>
  </si>
  <si>
    <t>Фактические затраты на  содержание работников муниципальных учреждений</t>
  </si>
  <si>
    <t>Утверждено на 2007 год   (тыс.руб)</t>
  </si>
  <si>
    <t>Исполнено  в 1 квартале  2007г.(тыс.руб)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</si>
</sst>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sz val="9"/>
      <name val="Arial Cyr"/>
      <family val="2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i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center"/>
    </xf>
    <xf numFmtId="172" fontId="0" fillId="0" borderId="1" xfId="0" applyNumberForma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0" fillId="0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3" fontId="0" fillId="2" borderId="2" xfId="0" applyNumberFormat="1" applyFont="1" applyFill="1" applyBorder="1" applyAlignment="1">
      <alignment horizontal="left" vertical="top"/>
    </xf>
    <xf numFmtId="172" fontId="8" fillId="2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 wrapText="1"/>
    </xf>
    <xf numFmtId="172" fontId="6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left" vertical="center" wrapText="1"/>
    </xf>
    <xf numFmtId="172" fontId="8" fillId="0" borderId="1" xfId="0" applyNumberFormat="1" applyFont="1" applyFill="1" applyBorder="1" applyAlignment="1">
      <alignment vertical="center" wrapText="1"/>
    </xf>
    <xf numFmtId="172" fontId="8" fillId="3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left" vertical="center"/>
    </xf>
    <xf numFmtId="172" fontId="0" fillId="0" borderId="1" xfId="0" applyNumberFormat="1" applyFont="1" applyFill="1" applyBorder="1" applyAlignment="1">
      <alignment vertical="center" wrapText="1"/>
    </xf>
    <xf numFmtId="172" fontId="0" fillId="3" borderId="1" xfId="0" applyNumberFormat="1" applyFont="1" applyFill="1" applyBorder="1" applyAlignment="1">
      <alignment vertical="center" wrapText="1"/>
    </xf>
    <xf numFmtId="172" fontId="0" fillId="3" borderId="1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/>
    </xf>
    <xf numFmtId="172" fontId="6" fillId="3" borderId="1" xfId="0" applyNumberFormat="1" applyFont="1" applyFill="1" applyBorder="1" applyAlignment="1">
      <alignment vertical="center"/>
    </xf>
    <xf numFmtId="172" fontId="0" fillId="0" borderId="1" xfId="0" applyNumberFormat="1" applyFill="1" applyBorder="1" applyAlignment="1">
      <alignment vertical="center" wrapText="1"/>
    </xf>
    <xf numFmtId="172" fontId="0" fillId="3" borderId="1" xfId="0" applyNumberForma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2" fontId="4" fillId="0" borderId="1" xfId="0" applyNumberFormat="1" applyFont="1" applyFill="1" applyBorder="1" applyAlignment="1">
      <alignment vertical="center" wrapText="1"/>
    </xf>
    <xf numFmtId="172" fontId="4" fillId="3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center" wrapText="1"/>
    </xf>
    <xf numFmtId="172" fontId="0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left" vertical="center"/>
    </xf>
    <xf numFmtId="172" fontId="6" fillId="0" borderId="1" xfId="0" applyNumberFormat="1" applyFont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horizontal="left" vertical="center"/>
    </xf>
    <xf numFmtId="172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49" fontId="6" fillId="0" borderId="5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/>
    </xf>
    <xf numFmtId="173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173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right" vertical="center"/>
    </xf>
    <xf numFmtId="173" fontId="6" fillId="0" borderId="5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top" wrapText="1"/>
    </xf>
    <xf numFmtId="173" fontId="6" fillId="0" borderId="3" xfId="0" applyNumberFormat="1" applyFont="1" applyFill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center"/>
    </xf>
    <xf numFmtId="173" fontId="0" fillId="0" borderId="3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173" fontId="0" fillId="0" borderId="1" xfId="0" applyNumberFormat="1" applyBorder="1" applyAlignment="1">
      <alignment vertical="center"/>
    </xf>
    <xf numFmtId="49" fontId="6" fillId="0" borderId="1" xfId="0" applyNumberFormat="1" applyFont="1" applyBorder="1" applyAlignment="1">
      <alignment horizontal="center" vertical="top"/>
    </xf>
    <xf numFmtId="173" fontId="6" fillId="0" borderId="1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 wrapText="1"/>
    </xf>
    <xf numFmtId="173" fontId="0" fillId="0" borderId="5" xfId="0" applyNumberFormat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center"/>
    </xf>
    <xf numFmtId="173" fontId="6" fillId="0" borderId="5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wrapText="1"/>
    </xf>
    <xf numFmtId="49" fontId="0" fillId="0" borderId="1" xfId="0" applyNumberFormat="1" applyBorder="1" applyAlignment="1">
      <alignment vertical="center"/>
    </xf>
    <xf numFmtId="173" fontId="0" fillId="0" borderId="1" xfId="0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173" fontId="0" fillId="0" borderId="1" xfId="0" applyNumberFormat="1" applyBorder="1" applyAlignment="1">
      <alignment/>
    </xf>
    <xf numFmtId="49" fontId="4" fillId="0" borderId="5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173" fontId="0" fillId="0" borderId="5" xfId="0" applyNumberFormat="1" applyFont="1" applyFill="1" applyBorder="1" applyAlignment="1">
      <alignment horizontal="right" vertical="center"/>
    </xf>
    <xf numFmtId="173" fontId="0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173" fontId="0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top" wrapText="1"/>
    </xf>
    <xf numFmtId="173" fontId="5" fillId="0" borderId="1" xfId="0" applyNumberFormat="1" applyFont="1" applyFill="1" applyBorder="1" applyAlignment="1">
      <alignment horizontal="right" vertical="center"/>
    </xf>
    <xf numFmtId="173" fontId="5" fillId="0" borderId="1" xfId="0" applyNumberFormat="1" applyFont="1" applyBorder="1" applyAlignment="1">
      <alignment/>
    </xf>
    <xf numFmtId="49" fontId="0" fillId="0" borderId="0" xfId="0" applyNumberFormat="1" applyAlignment="1">
      <alignment horizontal="left" vertical="top"/>
    </xf>
    <xf numFmtId="49" fontId="6" fillId="0" borderId="7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3" xfId="0" applyNumberFormat="1" applyFont="1" applyBorder="1" applyAlignment="1">
      <alignment/>
    </xf>
    <xf numFmtId="49" fontId="6" fillId="0" borderId="2" xfId="0" applyNumberFormat="1" applyFont="1" applyBorder="1" applyAlignment="1">
      <alignment horizontal="left" vertical="top"/>
    </xf>
    <xf numFmtId="173" fontId="6" fillId="0" borderId="8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73" fontId="4" fillId="0" borderId="3" xfId="0" applyNumberFormat="1" applyFont="1" applyFill="1" applyBorder="1" applyAlignment="1">
      <alignment/>
    </xf>
    <xf numFmtId="173" fontId="4" fillId="0" borderId="8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0</xdr:row>
      <xdr:rowOff>123825</xdr:rowOff>
    </xdr:from>
    <xdr:ext cx="2847975" cy="704850"/>
    <xdr:sp>
      <xdr:nvSpPr>
        <xdr:cNvPr id="1" name="TextBox 1"/>
        <xdr:cNvSpPr txBox="1">
          <a:spLocks noChangeArrowheads="1"/>
        </xdr:cNvSpPr>
      </xdr:nvSpPr>
      <xdr:spPr>
        <a:xfrm>
          <a:off x="10172700" y="123825"/>
          <a:ext cx="2847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10629900" y="139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29900" y="139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114300</xdr:rowOff>
    </xdr:from>
    <xdr:to>
      <xdr:col>1</xdr:col>
      <xdr:colOff>6591300</xdr:colOff>
      <xdr:row>0</xdr:row>
      <xdr:rowOff>1285875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114300"/>
          <a:ext cx="69913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Сведения
 о ходе исполнения  бюджета муниципального образования Морские ворота 
за 1-ый квартал  2007 года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76200</xdr:colOff>
      <xdr:row>0</xdr:row>
      <xdr:rowOff>152400</xdr:rowOff>
    </xdr:from>
    <xdr:ext cx="3095625" cy="990600"/>
    <xdr:sp>
      <xdr:nvSpPr>
        <xdr:cNvPr id="5" name="TextBox 5"/>
        <xdr:cNvSpPr txBox="1">
          <a:spLocks noChangeArrowheads="1"/>
        </xdr:cNvSpPr>
      </xdr:nvSpPr>
      <xdr:spPr>
        <a:xfrm>
          <a:off x="9572625" y="152400"/>
          <a:ext cx="30956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№ 2
к Решению Муниципального Совета
муниципального образования
Морские ворота
№11/1 от10.04. 2007 г.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10629900" y="139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10629900" y="139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0;&#1072;&#1083;&#1072;&#1095;&#1105;&#1074;&#1072;\&#1076;&#1083;&#1103;%20&#1089;&#1077;&#1090;&#1080;\Documents%20and%20Settings\user\&#1056;&#1072;&#1073;&#1086;&#1095;&#1080;&#1081;%20&#1089;&#1090;&#1086;&#1083;\&#1088;&#1072;&#1073;&#1086;&#1095;&#1080;&#1077;%20&#1087;&#1072;&#1087;&#1082;&#1080;\&#1041;&#1070;&#1044;&#1046;&#1045;&#1058;%202007\&#1073;&#1102;&#1076;&#1078;&#1077;&#1090;-%202007\&#1076;&#1086;&#1093;&#1086;&#1076;&#1099;\&#1076;&#1086;&#1093;&#1086;&#1076;&#1099;%20%202007%20-%20&#1095;&#1077;&#1088;&#1085;&#1086;&#1074;&#1086;&#1081;%20&#1088;&#1072;&#1089;&#1095;&#1077;&#1090;-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огноз 2007"/>
    </sheetNames>
    <sheetDataSet>
      <sheetData sheetId="0">
        <row r="10">
          <cell r="X10">
            <v>2923</v>
          </cell>
        </row>
        <row r="38">
          <cell r="X38">
            <v>70</v>
          </cell>
        </row>
        <row r="42">
          <cell r="X42">
            <v>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SheetLayoutView="100" workbookViewId="0" topLeftCell="C1">
      <selection activeCell="E2" sqref="E2"/>
    </sheetView>
  </sheetViews>
  <sheetFormatPr defaultColWidth="9.00390625" defaultRowHeight="12.75"/>
  <cols>
    <col min="1" max="1" width="7.125" style="1" customWidth="1"/>
    <col min="2" max="2" width="87.125" style="1" customWidth="1"/>
    <col min="3" max="3" width="30.375" style="0" customWidth="1"/>
    <col min="4" max="4" width="14.875" style="0" customWidth="1"/>
    <col min="5" max="5" width="15.375" style="0" customWidth="1"/>
    <col min="6" max="6" width="15.125" style="0" customWidth="1"/>
  </cols>
  <sheetData>
    <row r="1" ht="109.5" customHeight="1">
      <c r="B1" s="2"/>
    </row>
    <row r="2" spans="1:6" ht="53.25" customHeight="1">
      <c r="A2" s="3" t="s">
        <v>0</v>
      </c>
      <c r="B2" s="4" t="s">
        <v>1</v>
      </c>
      <c r="C2" s="5" t="s">
        <v>2</v>
      </c>
      <c r="D2" s="6" t="s">
        <v>221</v>
      </c>
      <c r="E2" s="6" t="s">
        <v>222</v>
      </c>
      <c r="F2" s="6" t="s">
        <v>3</v>
      </c>
    </row>
    <row r="3" spans="1:6" s="11" customFormat="1" ht="18.75" customHeight="1">
      <c r="A3" s="7" t="s">
        <v>4</v>
      </c>
      <c r="B3" s="8" t="s">
        <v>5</v>
      </c>
      <c r="C3" s="9" t="s">
        <v>6</v>
      </c>
      <c r="D3" s="10">
        <f>D4+D9+D12+D29+D35</f>
        <v>9900</v>
      </c>
      <c r="E3" s="10">
        <f>E4+E9+E12+E29+E35+E37</f>
        <v>2314.5000000000005</v>
      </c>
      <c r="F3" s="10">
        <f aca="true" t="shared" si="0" ref="F3:F13">E3/D3*100</f>
        <v>23.378787878787882</v>
      </c>
    </row>
    <row r="4" spans="1:6" ht="20.25" customHeight="1">
      <c r="A4" s="12" t="s">
        <v>7</v>
      </c>
      <c r="B4" s="13" t="s">
        <v>8</v>
      </c>
      <c r="C4" s="14" t="s">
        <v>9</v>
      </c>
      <c r="D4" s="15">
        <f>D5+D8</f>
        <v>8409</v>
      </c>
      <c r="E4" s="15">
        <f>E5+E8</f>
        <v>1848.7</v>
      </c>
      <c r="F4" s="15">
        <f t="shared" si="0"/>
        <v>21.98477821381853</v>
      </c>
    </row>
    <row r="5" spans="1:6" ht="27" customHeight="1">
      <c r="A5" s="16" t="s">
        <v>10</v>
      </c>
      <c r="B5" s="17" t="s">
        <v>11</v>
      </c>
      <c r="C5" s="18" t="s">
        <v>12</v>
      </c>
      <c r="D5" s="19">
        <f>D6+D7</f>
        <v>5486</v>
      </c>
      <c r="E5" s="19">
        <f>E6+E7</f>
        <v>1370.7</v>
      </c>
      <c r="F5" s="19">
        <f t="shared" si="0"/>
        <v>24.985417426175722</v>
      </c>
    </row>
    <row r="6" spans="1:6" ht="41.25" customHeight="1">
      <c r="A6" s="16" t="s">
        <v>13</v>
      </c>
      <c r="B6" s="17" t="s">
        <v>14</v>
      </c>
      <c r="C6" s="18" t="s">
        <v>15</v>
      </c>
      <c r="D6" s="19">
        <v>4054</v>
      </c>
      <c r="E6" s="19">
        <v>1053.7</v>
      </c>
      <c r="F6" s="19">
        <f t="shared" si="0"/>
        <v>25.991613221509617</v>
      </c>
    </row>
    <row r="7" spans="1:6" ht="33.75" customHeight="1">
      <c r="A7" s="16" t="s">
        <v>16</v>
      </c>
      <c r="B7" s="17" t="s">
        <v>17</v>
      </c>
      <c r="C7" s="18" t="s">
        <v>18</v>
      </c>
      <c r="D7" s="19">
        <v>1432</v>
      </c>
      <c r="E7" s="19">
        <v>317</v>
      </c>
      <c r="F7" s="19">
        <f t="shared" si="0"/>
        <v>22.136871508379887</v>
      </c>
    </row>
    <row r="8" spans="1:6" s="22" customFormat="1" ht="27" customHeight="1">
      <c r="A8" s="20" t="s">
        <v>19</v>
      </c>
      <c r="B8" s="21" t="s">
        <v>20</v>
      </c>
      <c r="C8" s="18" t="s">
        <v>21</v>
      </c>
      <c r="D8" s="19">
        <f>'[1] прогноз 2007'!$X$10</f>
        <v>2923</v>
      </c>
      <c r="E8" s="19">
        <v>478</v>
      </c>
      <c r="F8" s="19">
        <f t="shared" si="0"/>
        <v>16.353061922682176</v>
      </c>
    </row>
    <row r="9" spans="1:6" ht="22.5" customHeight="1">
      <c r="A9" s="12" t="s">
        <v>22</v>
      </c>
      <c r="B9" s="13" t="s">
        <v>23</v>
      </c>
      <c r="C9" s="14" t="s">
        <v>24</v>
      </c>
      <c r="D9" s="15">
        <f>D10</f>
        <v>1190</v>
      </c>
      <c r="E9" s="15">
        <f>E10</f>
        <v>124.9</v>
      </c>
      <c r="F9" s="15">
        <f t="shared" si="0"/>
        <v>10.495798319327731</v>
      </c>
    </row>
    <row r="10" spans="1:6" ht="24" customHeight="1">
      <c r="A10" s="16" t="s">
        <v>25</v>
      </c>
      <c r="B10" s="23" t="s">
        <v>26</v>
      </c>
      <c r="C10" s="18" t="s">
        <v>27</v>
      </c>
      <c r="D10" s="19">
        <f>D11</f>
        <v>1190</v>
      </c>
      <c r="E10" s="19">
        <f>E11</f>
        <v>124.9</v>
      </c>
      <c r="F10" s="19">
        <f t="shared" si="0"/>
        <v>10.495798319327731</v>
      </c>
    </row>
    <row r="11" spans="1:6" ht="24" customHeight="1">
      <c r="A11" s="16" t="s">
        <v>28</v>
      </c>
      <c r="B11" s="23" t="s">
        <v>29</v>
      </c>
      <c r="C11" s="18" t="s">
        <v>30</v>
      </c>
      <c r="D11" s="19">
        <v>1190</v>
      </c>
      <c r="E11" s="19">
        <v>124.9</v>
      </c>
      <c r="F11" s="19">
        <f t="shared" si="0"/>
        <v>10.495798319327731</v>
      </c>
    </row>
    <row r="12" spans="1:6" ht="36.75" customHeight="1">
      <c r="A12" s="24" t="s">
        <v>31</v>
      </c>
      <c r="B12" s="25" t="s">
        <v>32</v>
      </c>
      <c r="C12" s="14" t="s">
        <v>33</v>
      </c>
      <c r="D12" s="15">
        <f>D13</f>
        <v>100</v>
      </c>
      <c r="E12" s="15">
        <f>E13</f>
        <v>129.2</v>
      </c>
      <c r="F12" s="15">
        <f t="shared" si="0"/>
        <v>129.2</v>
      </c>
    </row>
    <row r="13" spans="1:6" s="31" customFormat="1" ht="26.25" customHeight="1">
      <c r="A13" s="26" t="s">
        <v>34</v>
      </c>
      <c r="B13" s="27" t="s">
        <v>35</v>
      </c>
      <c r="C13" s="28" t="s">
        <v>36</v>
      </c>
      <c r="D13" s="29">
        <v>100</v>
      </c>
      <c r="E13" s="30">
        <v>129.2</v>
      </c>
      <c r="F13" s="29">
        <f t="shared" si="0"/>
        <v>129.2</v>
      </c>
    </row>
    <row r="14" spans="1:6" s="37" customFormat="1" ht="51" customHeight="1" hidden="1">
      <c r="A14" s="32" t="s">
        <v>7</v>
      </c>
      <c r="B14" s="33" t="s">
        <v>37</v>
      </c>
      <c r="C14" s="34" t="s">
        <v>38</v>
      </c>
      <c r="D14" s="35">
        <f>D15+D17+D20</f>
        <v>0</v>
      </c>
      <c r="E14" s="36">
        <f>E15+E17+E20</f>
        <v>0</v>
      </c>
      <c r="F14" s="35">
        <f>F15+F17+F20</f>
        <v>0</v>
      </c>
    </row>
    <row r="15" spans="1:6" s="37" customFormat="1" ht="25.5" customHeight="1" hidden="1">
      <c r="A15" s="32" t="s">
        <v>10</v>
      </c>
      <c r="B15" s="38" t="s">
        <v>39</v>
      </c>
      <c r="C15" s="39" t="s">
        <v>40</v>
      </c>
      <c r="D15" s="35">
        <f>D16</f>
        <v>0</v>
      </c>
      <c r="E15" s="36">
        <f>E16</f>
        <v>0</v>
      </c>
      <c r="F15" s="35">
        <f>F16</f>
        <v>0</v>
      </c>
    </row>
    <row r="16" spans="1:6" s="37" customFormat="1" ht="25.5" customHeight="1" hidden="1">
      <c r="A16" s="40" t="s">
        <v>13</v>
      </c>
      <c r="B16" s="41" t="s">
        <v>41</v>
      </c>
      <c r="C16" s="42" t="s">
        <v>42</v>
      </c>
      <c r="D16" s="43">
        <v>0</v>
      </c>
      <c r="E16" s="44">
        <v>0</v>
      </c>
      <c r="F16" s="43">
        <v>0</v>
      </c>
    </row>
    <row r="17" spans="1:6" s="37" customFormat="1" ht="31.5" hidden="1">
      <c r="A17" s="24" t="s">
        <v>19</v>
      </c>
      <c r="B17" s="45" t="s">
        <v>43</v>
      </c>
      <c r="C17" s="39" t="s">
        <v>44</v>
      </c>
      <c r="D17" s="35">
        <f>D18+D19</f>
        <v>0</v>
      </c>
      <c r="E17" s="36">
        <f>E18+E19</f>
        <v>0</v>
      </c>
      <c r="F17" s="35">
        <f>F18+F19</f>
        <v>0</v>
      </c>
    </row>
    <row r="18" spans="1:6" s="37" customFormat="1" ht="27.75" customHeight="1" hidden="1">
      <c r="A18" s="46" t="s">
        <v>45</v>
      </c>
      <c r="B18" s="47" t="s">
        <v>46</v>
      </c>
      <c r="C18" s="48" t="s">
        <v>47</v>
      </c>
      <c r="D18" s="49">
        <v>0</v>
      </c>
      <c r="E18" s="50">
        <v>0</v>
      </c>
      <c r="F18" s="49">
        <v>0</v>
      </c>
    </row>
    <row r="19" spans="1:6" ht="28.5" customHeight="1" hidden="1">
      <c r="A19" s="40" t="s">
        <v>48</v>
      </c>
      <c r="B19" s="41" t="s">
        <v>49</v>
      </c>
      <c r="C19" s="42" t="s">
        <v>50</v>
      </c>
      <c r="D19" s="19">
        <v>0</v>
      </c>
      <c r="E19" s="51">
        <v>0</v>
      </c>
      <c r="F19" s="19">
        <v>0</v>
      </c>
    </row>
    <row r="20" spans="1:6" ht="32.25" customHeight="1" hidden="1">
      <c r="A20" s="32" t="s">
        <v>51</v>
      </c>
      <c r="B20" s="52" t="s">
        <v>52</v>
      </c>
      <c r="C20" s="53" t="s">
        <v>53</v>
      </c>
      <c r="D20" s="54">
        <f>D21</f>
        <v>0</v>
      </c>
      <c r="E20" s="55">
        <f>E21</f>
        <v>0</v>
      </c>
      <c r="F20" s="54">
        <f>F21</f>
        <v>0</v>
      </c>
    </row>
    <row r="21" spans="1:6" s="58" customFormat="1" ht="28.5" customHeight="1" hidden="1">
      <c r="A21" s="40" t="s">
        <v>54</v>
      </c>
      <c r="B21" s="166" t="s">
        <v>55</v>
      </c>
      <c r="C21" s="166" t="s">
        <v>56</v>
      </c>
      <c r="D21" s="56">
        <v>0</v>
      </c>
      <c r="E21" s="57">
        <v>0</v>
      </c>
      <c r="F21" s="56">
        <v>0</v>
      </c>
    </row>
    <row r="22" spans="1:6" s="58" customFormat="1" ht="15.75" customHeight="1" hidden="1">
      <c r="A22" s="32" t="s">
        <v>22</v>
      </c>
      <c r="B22" s="38" t="s">
        <v>57</v>
      </c>
      <c r="C22" s="59" t="s">
        <v>58</v>
      </c>
      <c r="D22" s="35">
        <f>D23+D24</f>
        <v>0</v>
      </c>
      <c r="E22" s="36">
        <f>E23+E24</f>
        <v>0</v>
      </c>
      <c r="F22" s="35">
        <f>F23+F24</f>
        <v>0</v>
      </c>
    </row>
    <row r="23" spans="1:6" s="58" customFormat="1" ht="15.75" customHeight="1" hidden="1">
      <c r="A23" s="40" t="s">
        <v>25</v>
      </c>
      <c r="B23" s="60" t="s">
        <v>59</v>
      </c>
      <c r="C23" s="61" t="s">
        <v>60</v>
      </c>
      <c r="D23" s="56">
        <v>0</v>
      </c>
      <c r="E23" s="57">
        <v>0</v>
      </c>
      <c r="F23" s="56">
        <v>0</v>
      </c>
    </row>
    <row r="24" spans="1:6" s="58" customFormat="1" ht="40.5" customHeight="1" hidden="1">
      <c r="A24" s="40" t="s">
        <v>61</v>
      </c>
      <c r="B24" s="41" t="s">
        <v>62</v>
      </c>
      <c r="C24" s="42" t="s">
        <v>63</v>
      </c>
      <c r="D24" s="56">
        <v>0</v>
      </c>
      <c r="E24" s="57">
        <v>0</v>
      </c>
      <c r="F24" s="56">
        <v>0</v>
      </c>
    </row>
    <row r="25" spans="1:6" s="58" customFormat="1" ht="16.5" customHeight="1" hidden="1">
      <c r="A25" s="32" t="s">
        <v>31</v>
      </c>
      <c r="B25" s="38" t="s">
        <v>64</v>
      </c>
      <c r="C25" s="59" t="s">
        <v>65</v>
      </c>
      <c r="D25" s="35">
        <f>D26</f>
        <v>0</v>
      </c>
      <c r="E25" s="36">
        <f>E26</f>
        <v>0</v>
      </c>
      <c r="F25" s="35">
        <f>F26</f>
        <v>0</v>
      </c>
    </row>
    <row r="26" spans="1:6" s="58" customFormat="1" ht="33.75" customHeight="1" hidden="1">
      <c r="A26" s="32" t="s">
        <v>34</v>
      </c>
      <c r="B26" s="62" t="s">
        <v>66</v>
      </c>
      <c r="C26" s="39" t="s">
        <v>67</v>
      </c>
      <c r="D26" s="63">
        <f>D27+D28</f>
        <v>0</v>
      </c>
      <c r="E26" s="64">
        <f>E27+E28</f>
        <v>0</v>
      </c>
      <c r="F26" s="63">
        <f>F27+F28</f>
        <v>0</v>
      </c>
    </row>
    <row r="27" spans="1:6" s="58" customFormat="1" ht="31.5" customHeight="1" hidden="1">
      <c r="A27" s="40" t="s">
        <v>68</v>
      </c>
      <c r="B27" s="60" t="s">
        <v>69</v>
      </c>
      <c r="C27" s="61" t="s">
        <v>70</v>
      </c>
      <c r="D27" s="56">
        <v>0</v>
      </c>
      <c r="E27" s="57">
        <v>0</v>
      </c>
      <c r="F27" s="56">
        <v>0</v>
      </c>
    </row>
    <row r="28" spans="1:6" s="58" customFormat="1" ht="2.25" customHeight="1" hidden="1">
      <c r="A28" s="40" t="s">
        <v>71</v>
      </c>
      <c r="B28" s="60" t="s">
        <v>72</v>
      </c>
      <c r="C28" s="61" t="s">
        <v>73</v>
      </c>
      <c r="D28" s="56">
        <v>0</v>
      </c>
      <c r="E28" s="57">
        <v>0</v>
      </c>
      <c r="F28" s="56">
        <v>0</v>
      </c>
    </row>
    <row r="29" spans="1:6" s="58" customFormat="1" ht="21.75" customHeight="1">
      <c r="A29" s="32" t="s">
        <v>74</v>
      </c>
      <c r="B29" s="38" t="s">
        <v>75</v>
      </c>
      <c r="C29" s="34" t="s">
        <v>76</v>
      </c>
      <c r="D29" s="35">
        <f>SUM(D30:D34)</f>
        <v>201</v>
      </c>
      <c r="E29" s="35">
        <f>SUM(E30:E34)</f>
        <v>13.3</v>
      </c>
      <c r="F29" s="35">
        <f>E29/D29*100</f>
        <v>6.616915422885572</v>
      </c>
    </row>
    <row r="30" spans="1:6" s="58" customFormat="1" ht="43.5" customHeight="1">
      <c r="A30" s="40" t="s">
        <v>77</v>
      </c>
      <c r="B30" s="21" t="s">
        <v>78</v>
      </c>
      <c r="C30" s="61" t="s">
        <v>79</v>
      </c>
      <c r="D30" s="56">
        <f>'[1] прогноз 2007'!$X$38</f>
        <v>70</v>
      </c>
      <c r="E30" s="56">
        <v>4</v>
      </c>
      <c r="F30" s="56">
        <f>E30/D30*100</f>
        <v>5.714285714285714</v>
      </c>
    </row>
    <row r="31" spans="1:6" s="58" customFormat="1" ht="30.75" customHeight="1" hidden="1">
      <c r="A31" s="40" t="s">
        <v>80</v>
      </c>
      <c r="B31" s="60" t="s">
        <v>81</v>
      </c>
      <c r="C31" s="61" t="s">
        <v>82</v>
      </c>
      <c r="D31" s="56">
        <v>0</v>
      </c>
      <c r="E31" s="56">
        <v>0</v>
      </c>
      <c r="F31" s="56">
        <v>0</v>
      </c>
    </row>
    <row r="32" spans="1:6" s="58" customFormat="1" ht="29.25" customHeight="1" hidden="1">
      <c r="A32" s="40" t="s">
        <v>83</v>
      </c>
      <c r="B32" s="60" t="s">
        <v>84</v>
      </c>
      <c r="C32" s="61" t="s">
        <v>85</v>
      </c>
      <c r="D32" s="56">
        <v>0</v>
      </c>
      <c r="E32" s="56">
        <v>0</v>
      </c>
      <c r="F32" s="56">
        <v>0</v>
      </c>
    </row>
    <row r="33" spans="1:6" s="58" customFormat="1" ht="30" customHeight="1" hidden="1">
      <c r="A33" s="40" t="s">
        <v>86</v>
      </c>
      <c r="B33" s="60" t="s">
        <v>87</v>
      </c>
      <c r="C33" s="61" t="s">
        <v>88</v>
      </c>
      <c r="D33" s="56">
        <v>0</v>
      </c>
      <c r="E33" s="56">
        <v>0</v>
      </c>
      <c r="F33" s="56">
        <v>0</v>
      </c>
    </row>
    <row r="34" spans="1:6" s="58" customFormat="1" ht="42" customHeight="1">
      <c r="A34" s="40" t="s">
        <v>89</v>
      </c>
      <c r="B34" s="60" t="s">
        <v>90</v>
      </c>
      <c r="C34" s="61" t="s">
        <v>91</v>
      </c>
      <c r="D34" s="56">
        <f>'[1] прогноз 2007'!$X$42</f>
        <v>131</v>
      </c>
      <c r="E34" s="56">
        <v>9.3</v>
      </c>
      <c r="F34" s="56">
        <f>E34/D34*100</f>
        <v>7.099236641221375</v>
      </c>
    </row>
    <row r="35" spans="1:6" s="58" customFormat="1" ht="19.5" customHeight="1">
      <c r="A35" s="32" t="s">
        <v>92</v>
      </c>
      <c r="B35" s="65" t="s">
        <v>93</v>
      </c>
      <c r="C35" s="34" t="s">
        <v>94</v>
      </c>
      <c r="D35" s="35">
        <f>D36</f>
        <v>0</v>
      </c>
      <c r="E35" s="35">
        <f>E36</f>
        <v>0</v>
      </c>
      <c r="F35" s="35">
        <f>F36</f>
        <v>0</v>
      </c>
    </row>
    <row r="36" spans="1:6" s="58" customFormat="1" ht="30" customHeight="1">
      <c r="A36" s="40" t="s">
        <v>95</v>
      </c>
      <c r="B36" s="66" t="s">
        <v>96</v>
      </c>
      <c r="C36" s="61" t="s">
        <v>97</v>
      </c>
      <c r="D36" s="56">
        <v>0</v>
      </c>
      <c r="E36" s="56">
        <v>0</v>
      </c>
      <c r="F36" s="56">
        <v>0</v>
      </c>
    </row>
    <row r="37" spans="1:6" s="58" customFormat="1" ht="30" customHeight="1">
      <c r="A37" s="32" t="s">
        <v>98</v>
      </c>
      <c r="B37" s="65" t="s">
        <v>99</v>
      </c>
      <c r="C37" s="34" t="s">
        <v>58</v>
      </c>
      <c r="D37" s="35">
        <f>D38</f>
        <v>0</v>
      </c>
      <c r="E37" s="35">
        <v>198.4</v>
      </c>
      <c r="F37" s="56"/>
    </row>
    <row r="38" spans="1:6" s="58" customFormat="1" ht="57.75" customHeight="1">
      <c r="A38" s="40" t="s">
        <v>100</v>
      </c>
      <c r="B38" s="66" t="s">
        <v>101</v>
      </c>
      <c r="C38" s="61" t="s">
        <v>102</v>
      </c>
      <c r="D38" s="56">
        <v>0</v>
      </c>
      <c r="E38" s="67">
        <v>198.4</v>
      </c>
      <c r="F38" s="56"/>
    </row>
    <row r="39" spans="1:6" s="58" customFormat="1" ht="24" customHeight="1">
      <c r="A39" s="32" t="s">
        <v>103</v>
      </c>
      <c r="B39" s="68" t="s">
        <v>104</v>
      </c>
      <c r="C39" s="69" t="s">
        <v>105</v>
      </c>
      <c r="D39" s="35">
        <f>D45+D48</f>
        <v>1100</v>
      </c>
      <c r="E39" s="35">
        <f>E45+E48</f>
        <v>0</v>
      </c>
      <c r="F39" s="35">
        <f>E39/D39*100</f>
        <v>0</v>
      </c>
    </row>
    <row r="40" spans="1:6" s="58" customFormat="1" ht="27" customHeight="1" hidden="1">
      <c r="A40" s="32" t="s">
        <v>100</v>
      </c>
      <c r="B40" s="70" t="s">
        <v>106</v>
      </c>
      <c r="C40" s="39" t="s">
        <v>107</v>
      </c>
      <c r="D40" s="63">
        <f aca="true" t="shared" si="1" ref="D40:F43">D41</f>
        <v>0</v>
      </c>
      <c r="E40" s="63">
        <f t="shared" si="1"/>
        <v>0</v>
      </c>
      <c r="F40" s="63">
        <f t="shared" si="1"/>
        <v>0</v>
      </c>
    </row>
    <row r="41" spans="1:6" s="58" customFormat="1" ht="25.5" customHeight="1" hidden="1">
      <c r="A41" s="40" t="s">
        <v>108</v>
      </c>
      <c r="B41" s="70" t="s">
        <v>109</v>
      </c>
      <c r="C41" s="39" t="s">
        <v>110</v>
      </c>
      <c r="D41" s="56">
        <f t="shared" si="1"/>
        <v>0</v>
      </c>
      <c r="E41" s="56">
        <f t="shared" si="1"/>
        <v>0</v>
      </c>
      <c r="F41" s="56">
        <f t="shared" si="1"/>
        <v>0</v>
      </c>
    </row>
    <row r="42" spans="1:6" s="58" customFormat="1" ht="29.25" customHeight="1" hidden="1">
      <c r="A42" s="40" t="s">
        <v>111</v>
      </c>
      <c r="B42" s="71" t="s">
        <v>112</v>
      </c>
      <c r="C42" s="61" t="s">
        <v>113</v>
      </c>
      <c r="D42" s="56">
        <f t="shared" si="1"/>
        <v>0</v>
      </c>
      <c r="E42" s="56">
        <f t="shared" si="1"/>
        <v>0</v>
      </c>
      <c r="F42" s="56">
        <f t="shared" si="1"/>
        <v>0</v>
      </c>
    </row>
    <row r="43" spans="1:6" s="58" customFormat="1" ht="34.5" customHeight="1" hidden="1">
      <c r="A43" s="40" t="s">
        <v>114</v>
      </c>
      <c r="B43" s="71" t="s">
        <v>115</v>
      </c>
      <c r="C43" s="61" t="s">
        <v>116</v>
      </c>
      <c r="D43" s="56">
        <f t="shared" si="1"/>
        <v>0</v>
      </c>
      <c r="E43" s="56">
        <f t="shared" si="1"/>
        <v>0</v>
      </c>
      <c r="F43" s="56">
        <f t="shared" si="1"/>
        <v>0</v>
      </c>
    </row>
    <row r="44" spans="1:6" s="58" customFormat="1" ht="25.5" customHeight="1" hidden="1">
      <c r="A44" s="40" t="s">
        <v>117</v>
      </c>
      <c r="B44" s="72" t="s">
        <v>118</v>
      </c>
      <c r="C44" s="73" t="s">
        <v>119</v>
      </c>
      <c r="D44" s="56">
        <v>0</v>
      </c>
      <c r="E44" s="56">
        <v>0</v>
      </c>
      <c r="F44" s="56">
        <v>0</v>
      </c>
    </row>
    <row r="45" spans="1:6" s="58" customFormat="1" ht="39" customHeight="1">
      <c r="A45" s="32" t="s">
        <v>7</v>
      </c>
      <c r="B45" s="74" t="s">
        <v>120</v>
      </c>
      <c r="C45" s="75" t="s">
        <v>107</v>
      </c>
      <c r="D45" s="76">
        <v>1000</v>
      </c>
      <c r="E45" s="77">
        <v>0</v>
      </c>
      <c r="F45" s="76">
        <f aca="true" t="shared" si="2" ref="F45:F50">E45/D45*100</f>
        <v>0</v>
      </c>
    </row>
    <row r="46" spans="1:6" s="58" customFormat="1" ht="25.5" customHeight="1">
      <c r="A46" s="40" t="s">
        <v>10</v>
      </c>
      <c r="B46" s="78" t="s">
        <v>121</v>
      </c>
      <c r="C46" s="79" t="s">
        <v>122</v>
      </c>
      <c r="D46" s="80">
        <v>1000</v>
      </c>
      <c r="E46" s="81">
        <v>0</v>
      </c>
      <c r="F46" s="80">
        <f t="shared" si="2"/>
        <v>0</v>
      </c>
    </row>
    <row r="47" spans="1:6" s="58" customFormat="1" ht="28.5" customHeight="1">
      <c r="A47" s="82" t="s">
        <v>13</v>
      </c>
      <c r="B47" s="83" t="s">
        <v>123</v>
      </c>
      <c r="C47" s="84" t="s">
        <v>124</v>
      </c>
      <c r="D47" s="80">
        <v>1000</v>
      </c>
      <c r="E47" s="81">
        <v>0</v>
      </c>
      <c r="F47" s="80">
        <f t="shared" si="2"/>
        <v>0</v>
      </c>
    </row>
    <row r="48" spans="1:6" s="58" customFormat="1" ht="21.75" customHeight="1">
      <c r="A48" s="65" t="s">
        <v>22</v>
      </c>
      <c r="B48" s="65" t="s">
        <v>125</v>
      </c>
      <c r="C48" s="85" t="s">
        <v>126</v>
      </c>
      <c r="D48" s="35">
        <f>D49</f>
        <v>100</v>
      </c>
      <c r="E48" s="35">
        <f>E49</f>
        <v>0</v>
      </c>
      <c r="F48" s="35">
        <f t="shared" si="2"/>
        <v>0</v>
      </c>
    </row>
    <row r="49" spans="1:6" s="58" customFormat="1" ht="30.75" customHeight="1">
      <c r="A49" s="40" t="s">
        <v>25</v>
      </c>
      <c r="B49" s="86" t="s">
        <v>127</v>
      </c>
      <c r="C49" s="87" t="s">
        <v>128</v>
      </c>
      <c r="D49" s="56">
        <v>100</v>
      </c>
      <c r="E49" s="56">
        <v>0</v>
      </c>
      <c r="F49" s="56">
        <f t="shared" si="2"/>
        <v>0</v>
      </c>
    </row>
    <row r="50" spans="1:6" s="11" customFormat="1" ht="22.5" customHeight="1">
      <c r="A50" s="88"/>
      <c r="B50" s="89" t="s">
        <v>129</v>
      </c>
      <c r="C50" s="90"/>
      <c r="D50" s="10">
        <f>D39+D3</f>
        <v>11000</v>
      </c>
      <c r="E50" s="10">
        <f>E39+E3</f>
        <v>2314.5000000000005</v>
      </c>
      <c r="F50" s="10">
        <f t="shared" si="2"/>
        <v>21.040909090909096</v>
      </c>
    </row>
    <row r="51" spans="1:8" ht="21" customHeight="1">
      <c r="A51" s="91"/>
      <c r="B51" s="92" t="s">
        <v>130</v>
      </c>
      <c r="C51" s="93"/>
      <c r="D51" s="93"/>
      <c r="E51" s="94"/>
      <c r="F51" s="95"/>
      <c r="G51" s="96"/>
      <c r="H51" s="96"/>
    </row>
    <row r="52" spans="1:6" ht="18.75" customHeight="1">
      <c r="A52" s="97" t="s">
        <v>4</v>
      </c>
      <c r="B52" s="98" t="s">
        <v>131</v>
      </c>
      <c r="C52" s="99" t="s">
        <v>132</v>
      </c>
      <c r="D52" s="100">
        <f>D53+D54+D55+D56+D57+D58</f>
        <v>5800</v>
      </c>
      <c r="E52" s="101">
        <f>E53+E54+E55+E56+E57+E58</f>
        <v>1319.9</v>
      </c>
      <c r="F52" s="102">
        <f aca="true" t="shared" si="3" ref="F52:F81">E52/D52*100</f>
        <v>22.75689655172414</v>
      </c>
    </row>
    <row r="53" spans="1:6" ht="20.25" customHeight="1">
      <c r="A53" s="103" t="s">
        <v>10</v>
      </c>
      <c r="B53" s="104" t="s">
        <v>133</v>
      </c>
      <c r="C53" s="99" t="s">
        <v>134</v>
      </c>
      <c r="D53" s="105" t="s">
        <v>135</v>
      </c>
      <c r="E53" s="101" t="s">
        <v>136</v>
      </c>
      <c r="F53" s="106">
        <f t="shared" si="3"/>
        <v>24.647743516438638</v>
      </c>
    </row>
    <row r="54" spans="1:6" ht="28.5" customHeight="1">
      <c r="A54" s="103" t="s">
        <v>19</v>
      </c>
      <c r="B54" s="107" t="s">
        <v>137</v>
      </c>
      <c r="C54" s="99" t="s">
        <v>138</v>
      </c>
      <c r="D54" s="105" t="s">
        <v>139</v>
      </c>
      <c r="E54" s="101" t="s">
        <v>140</v>
      </c>
      <c r="F54" s="102">
        <f t="shared" si="3"/>
        <v>13.704414587332057</v>
      </c>
    </row>
    <row r="55" spans="1:6" ht="18.75" customHeight="1">
      <c r="A55" s="103" t="s">
        <v>51</v>
      </c>
      <c r="B55" s="107" t="s">
        <v>141</v>
      </c>
      <c r="C55" s="99" t="s">
        <v>142</v>
      </c>
      <c r="D55" s="105" t="s">
        <v>135</v>
      </c>
      <c r="E55" s="108" t="s">
        <v>143</v>
      </c>
      <c r="F55" s="102">
        <f t="shared" si="3"/>
        <v>25.85256279354707</v>
      </c>
    </row>
    <row r="56" spans="1:6" ht="17.25" customHeight="1">
      <c r="A56" s="103" t="s">
        <v>144</v>
      </c>
      <c r="B56" s="107" t="s">
        <v>145</v>
      </c>
      <c r="C56" s="99" t="s">
        <v>146</v>
      </c>
      <c r="D56" s="109">
        <v>4246.1</v>
      </c>
      <c r="E56" s="109">
        <v>1013.4</v>
      </c>
      <c r="F56" s="102">
        <f t="shared" si="3"/>
        <v>23.866607004074325</v>
      </c>
    </row>
    <row r="57" spans="1:6" ht="15">
      <c r="A57" s="103" t="s">
        <v>147</v>
      </c>
      <c r="B57" s="110" t="s">
        <v>148</v>
      </c>
      <c r="C57" s="99" t="s">
        <v>149</v>
      </c>
      <c r="D57" s="111">
        <v>240</v>
      </c>
      <c r="E57" s="101" t="s">
        <v>150</v>
      </c>
      <c r="F57" s="102">
        <f t="shared" si="3"/>
        <v>0</v>
      </c>
    </row>
    <row r="58" spans="1:6" ht="15">
      <c r="A58" s="112" t="s">
        <v>151</v>
      </c>
      <c r="B58" s="113" t="s">
        <v>152</v>
      </c>
      <c r="C58" s="99" t="s">
        <v>153</v>
      </c>
      <c r="D58" s="100">
        <f>D59+D60</f>
        <v>74</v>
      </c>
      <c r="E58" s="100">
        <f>E59+E60</f>
        <v>23.5</v>
      </c>
      <c r="F58" s="102">
        <f t="shared" si="3"/>
        <v>31.756756756756754</v>
      </c>
    </row>
    <row r="59" spans="1:6" ht="27" customHeight="1">
      <c r="A59" s="114" t="s">
        <v>154</v>
      </c>
      <c r="B59" s="115" t="s">
        <v>155</v>
      </c>
      <c r="C59" s="116" t="s">
        <v>156</v>
      </c>
      <c r="D59" s="117">
        <v>66</v>
      </c>
      <c r="E59" s="118" t="s">
        <v>157</v>
      </c>
      <c r="F59" s="119">
        <f t="shared" si="3"/>
        <v>25</v>
      </c>
    </row>
    <row r="60" spans="1:6" ht="20.25" customHeight="1">
      <c r="A60" s="114" t="s">
        <v>158</v>
      </c>
      <c r="B60" s="115" t="s">
        <v>159</v>
      </c>
      <c r="C60" s="116" t="s">
        <v>156</v>
      </c>
      <c r="D60" s="117">
        <v>8</v>
      </c>
      <c r="E60" s="118" t="s">
        <v>160</v>
      </c>
      <c r="F60" s="119">
        <f t="shared" si="3"/>
        <v>87.5</v>
      </c>
    </row>
    <row r="61" spans="1:6" ht="31.5">
      <c r="A61" s="120" t="s">
        <v>103</v>
      </c>
      <c r="B61" s="98" t="s">
        <v>161</v>
      </c>
      <c r="C61" s="99" t="s">
        <v>162</v>
      </c>
      <c r="D61" s="100">
        <f>D62</f>
        <v>70</v>
      </c>
      <c r="E61" s="101" t="str">
        <f>E62</f>
        <v>0,0</v>
      </c>
      <c r="F61" s="121">
        <f t="shared" si="3"/>
        <v>0</v>
      </c>
    </row>
    <row r="62" spans="1:6" ht="25.5">
      <c r="A62" s="122" t="s">
        <v>25</v>
      </c>
      <c r="B62" s="123" t="s">
        <v>163</v>
      </c>
      <c r="C62" s="116" t="s">
        <v>164</v>
      </c>
      <c r="D62" s="117">
        <v>70</v>
      </c>
      <c r="E62" s="118" t="s">
        <v>150</v>
      </c>
      <c r="F62" s="124">
        <f t="shared" si="3"/>
        <v>0</v>
      </c>
    </row>
    <row r="63" spans="1:6" ht="15.75">
      <c r="A63" s="120" t="s">
        <v>165</v>
      </c>
      <c r="B63" s="98" t="s">
        <v>166</v>
      </c>
      <c r="C63" s="99" t="s">
        <v>167</v>
      </c>
      <c r="D63" s="100">
        <f>D64+D66</f>
        <v>4419</v>
      </c>
      <c r="E63" s="100">
        <f>E64+E66</f>
        <v>0</v>
      </c>
      <c r="F63" s="102">
        <f t="shared" si="3"/>
        <v>0</v>
      </c>
    </row>
    <row r="64" spans="1:6" ht="15">
      <c r="A64" s="112" t="s">
        <v>34</v>
      </c>
      <c r="B64" s="125" t="s">
        <v>168</v>
      </c>
      <c r="C64" s="126" t="s">
        <v>169</v>
      </c>
      <c r="D64" s="127">
        <f>D65</f>
        <v>181</v>
      </c>
      <c r="E64" s="127">
        <f>E65</f>
        <v>0</v>
      </c>
      <c r="F64" s="106">
        <f t="shared" si="3"/>
        <v>0</v>
      </c>
    </row>
    <row r="65" spans="1:6" ht="25.5">
      <c r="A65" s="114" t="s">
        <v>170</v>
      </c>
      <c r="B65" s="128" t="s">
        <v>171</v>
      </c>
      <c r="C65" s="129" t="s">
        <v>172</v>
      </c>
      <c r="D65" s="130">
        <v>181</v>
      </c>
      <c r="E65" s="131">
        <v>0</v>
      </c>
      <c r="F65" s="132">
        <f t="shared" si="3"/>
        <v>0</v>
      </c>
    </row>
    <row r="66" spans="1:6" ht="15">
      <c r="A66" s="103" t="s">
        <v>68</v>
      </c>
      <c r="B66" s="133" t="s">
        <v>173</v>
      </c>
      <c r="C66" s="134" t="s">
        <v>174</v>
      </c>
      <c r="D66" s="127">
        <f>D67</f>
        <v>4238</v>
      </c>
      <c r="E66" s="127">
        <f>E67</f>
        <v>0</v>
      </c>
      <c r="F66" s="106">
        <f t="shared" si="3"/>
        <v>0</v>
      </c>
    </row>
    <row r="67" spans="1:6" ht="14.25">
      <c r="A67" s="122" t="s">
        <v>175</v>
      </c>
      <c r="B67" s="115" t="s">
        <v>176</v>
      </c>
      <c r="C67" s="129" t="s">
        <v>177</v>
      </c>
      <c r="D67" s="130">
        <v>4238</v>
      </c>
      <c r="E67" s="131">
        <v>0</v>
      </c>
      <c r="F67" s="132">
        <f t="shared" si="3"/>
        <v>0</v>
      </c>
    </row>
    <row r="68" spans="1:6" ht="15.75">
      <c r="A68" s="120" t="s">
        <v>178</v>
      </c>
      <c r="B68" s="135" t="s">
        <v>179</v>
      </c>
      <c r="C68" s="134" t="s">
        <v>180</v>
      </c>
      <c r="D68" s="127">
        <f>D69</f>
        <v>126</v>
      </c>
      <c r="E68" s="127">
        <f>E69</f>
        <v>32</v>
      </c>
      <c r="F68" s="106">
        <f t="shared" si="3"/>
        <v>25.396825396825395</v>
      </c>
    </row>
    <row r="69" spans="1:6" ht="15">
      <c r="A69" s="112" t="s">
        <v>77</v>
      </c>
      <c r="B69" s="70" t="s">
        <v>181</v>
      </c>
      <c r="C69" s="136" t="s">
        <v>182</v>
      </c>
      <c r="D69" s="100">
        <f>D70</f>
        <v>126</v>
      </c>
      <c r="E69" s="100">
        <f>E70</f>
        <v>32</v>
      </c>
      <c r="F69" s="102">
        <f t="shared" si="3"/>
        <v>25.396825396825395</v>
      </c>
    </row>
    <row r="70" spans="1:6" ht="14.25">
      <c r="A70" s="114" t="s">
        <v>183</v>
      </c>
      <c r="B70" s="123" t="s">
        <v>184</v>
      </c>
      <c r="C70" s="137" t="s">
        <v>185</v>
      </c>
      <c r="D70" s="138">
        <v>126</v>
      </c>
      <c r="E70" s="138">
        <v>32</v>
      </c>
      <c r="F70" s="139">
        <f t="shared" si="3"/>
        <v>25.396825396825395</v>
      </c>
    </row>
    <row r="71" spans="1:6" ht="15.75">
      <c r="A71" s="120" t="s">
        <v>186</v>
      </c>
      <c r="B71" s="140" t="s">
        <v>187</v>
      </c>
      <c r="C71" s="136" t="s">
        <v>188</v>
      </c>
      <c r="D71" s="100">
        <f>D72+D74</f>
        <v>621</v>
      </c>
      <c r="E71" s="100">
        <f>E72+E74</f>
        <v>70.2</v>
      </c>
      <c r="F71" s="121">
        <f t="shared" si="3"/>
        <v>11.304347826086957</v>
      </c>
    </row>
    <row r="72" spans="1:6" ht="15">
      <c r="A72" s="112" t="s">
        <v>95</v>
      </c>
      <c r="B72" s="141" t="s">
        <v>189</v>
      </c>
      <c r="C72" s="134" t="s">
        <v>190</v>
      </c>
      <c r="D72" s="127">
        <f>D73</f>
        <v>430</v>
      </c>
      <c r="E72" s="127">
        <f>E73</f>
        <v>11.6</v>
      </c>
      <c r="F72" s="106">
        <f t="shared" si="3"/>
        <v>2.697674418604651</v>
      </c>
    </row>
    <row r="73" spans="1:6" ht="14.25">
      <c r="A73" s="114" t="s">
        <v>191</v>
      </c>
      <c r="B73" s="142" t="s">
        <v>192</v>
      </c>
      <c r="C73" s="129" t="s">
        <v>193</v>
      </c>
      <c r="D73" s="131">
        <v>430</v>
      </c>
      <c r="E73" s="131">
        <v>11.6</v>
      </c>
      <c r="F73" s="132">
        <f t="shared" si="3"/>
        <v>2.697674418604651</v>
      </c>
    </row>
    <row r="74" spans="1:6" ht="15">
      <c r="A74" s="112" t="s">
        <v>194</v>
      </c>
      <c r="B74" s="143" t="s">
        <v>195</v>
      </c>
      <c r="C74" s="134" t="s">
        <v>196</v>
      </c>
      <c r="D74" s="127">
        <f>D75</f>
        <v>191</v>
      </c>
      <c r="E74" s="127">
        <f>E75</f>
        <v>58.6</v>
      </c>
      <c r="F74" s="106">
        <f t="shared" si="3"/>
        <v>30.680628272251308</v>
      </c>
    </row>
    <row r="75" spans="1:6" ht="14.25">
      <c r="A75" s="114" t="s">
        <v>197</v>
      </c>
      <c r="B75" s="115" t="s">
        <v>198</v>
      </c>
      <c r="C75" s="129" t="s">
        <v>199</v>
      </c>
      <c r="D75" s="130">
        <v>191</v>
      </c>
      <c r="E75" s="130">
        <v>58.6</v>
      </c>
      <c r="F75" s="144">
        <f t="shared" si="3"/>
        <v>30.680628272251308</v>
      </c>
    </row>
    <row r="76" spans="1:6" ht="15.75">
      <c r="A76" s="97" t="s">
        <v>200</v>
      </c>
      <c r="B76" s="145" t="s">
        <v>201</v>
      </c>
      <c r="C76" s="134" t="s">
        <v>202</v>
      </c>
      <c r="D76" s="127">
        <f>D77</f>
        <v>100</v>
      </c>
      <c r="E76" s="127">
        <f>E77</f>
        <v>0</v>
      </c>
      <c r="F76" s="106">
        <f t="shared" si="3"/>
        <v>0</v>
      </c>
    </row>
    <row r="77" spans="1:6" ht="15">
      <c r="A77" s="103" t="s">
        <v>100</v>
      </c>
      <c r="B77" s="107" t="s">
        <v>203</v>
      </c>
      <c r="C77" s="146" t="s">
        <v>204</v>
      </c>
      <c r="D77" s="100">
        <v>100</v>
      </c>
      <c r="E77" s="100">
        <v>0</v>
      </c>
      <c r="F77" s="102">
        <f t="shared" si="3"/>
        <v>0</v>
      </c>
    </row>
    <row r="78" spans="1:6" ht="15.75">
      <c r="A78" s="97" t="s">
        <v>205</v>
      </c>
      <c r="B78" s="140" t="s">
        <v>206</v>
      </c>
      <c r="C78" s="134" t="s">
        <v>207</v>
      </c>
      <c r="D78" s="127">
        <f>D79+D80</f>
        <v>864</v>
      </c>
      <c r="E78" s="127">
        <f>E79+E80</f>
        <v>172</v>
      </c>
      <c r="F78" s="106">
        <f t="shared" si="3"/>
        <v>19.90740740740741</v>
      </c>
    </row>
    <row r="79" spans="1:6" ht="15">
      <c r="A79" s="103" t="s">
        <v>208</v>
      </c>
      <c r="B79" s="147" t="s">
        <v>209</v>
      </c>
      <c r="C79" s="136" t="s">
        <v>210</v>
      </c>
      <c r="D79" s="100">
        <v>816</v>
      </c>
      <c r="E79" s="100">
        <v>172</v>
      </c>
      <c r="F79" s="102">
        <f t="shared" si="3"/>
        <v>21.07843137254902</v>
      </c>
    </row>
    <row r="80" spans="1:6" ht="15">
      <c r="A80" s="112" t="s">
        <v>211</v>
      </c>
      <c r="B80" s="148" t="s">
        <v>212</v>
      </c>
      <c r="C80" s="149" t="s">
        <v>213</v>
      </c>
      <c r="D80" s="127">
        <v>48</v>
      </c>
      <c r="E80" s="127">
        <v>0</v>
      </c>
      <c r="F80" s="106">
        <f t="shared" si="3"/>
        <v>0</v>
      </c>
    </row>
    <row r="81" spans="1:6" ht="15.75">
      <c r="A81" s="150"/>
      <c r="B81" s="151" t="s">
        <v>214</v>
      </c>
      <c r="C81" s="129"/>
      <c r="D81" s="152">
        <f>D78+D76+D71+D68+D63+D61+D52</f>
        <v>12000</v>
      </c>
      <c r="E81" s="152">
        <f>E78+E76+E71+E68+E63+E61+E52</f>
        <v>1594.1000000000001</v>
      </c>
      <c r="F81" s="153">
        <f t="shared" si="3"/>
        <v>13.28416666666667</v>
      </c>
    </row>
    <row r="82" spans="1:6" ht="15.75">
      <c r="A82" s="150"/>
      <c r="B82" s="151" t="s">
        <v>215</v>
      </c>
      <c r="C82" s="129"/>
      <c r="D82" s="152"/>
      <c r="E82" s="152"/>
      <c r="F82" s="153"/>
    </row>
    <row r="83" spans="1:7" ht="15">
      <c r="A83" s="155" t="s">
        <v>7</v>
      </c>
      <c r="B83" s="156" t="s">
        <v>216</v>
      </c>
      <c r="C83" s="157"/>
      <c r="D83" s="158">
        <v>13</v>
      </c>
      <c r="E83" s="159">
        <v>12</v>
      </c>
      <c r="F83" s="160">
        <f>E83/D83*100</f>
        <v>92.3076923076923</v>
      </c>
      <c r="G83" s="165"/>
    </row>
    <row r="84" spans="1:7" ht="15">
      <c r="A84" s="161" t="s">
        <v>217</v>
      </c>
      <c r="B84" s="156" t="s">
        <v>218</v>
      </c>
      <c r="C84" s="157"/>
      <c r="D84" s="162">
        <v>4735.8</v>
      </c>
      <c r="E84" s="102">
        <v>1140</v>
      </c>
      <c r="F84" s="160">
        <f>E84/D84*100</f>
        <v>24.071962498416315</v>
      </c>
      <c r="G84" s="165"/>
    </row>
    <row r="85" spans="1:6" ht="15">
      <c r="A85" s="161" t="s">
        <v>31</v>
      </c>
      <c r="B85" s="156" t="s">
        <v>219</v>
      </c>
      <c r="C85" s="167"/>
      <c r="D85" s="168">
        <v>9</v>
      </c>
      <c r="E85" s="169">
        <v>6</v>
      </c>
      <c r="F85" s="170">
        <f>E85/D85*100</f>
        <v>66.66666666666666</v>
      </c>
    </row>
    <row r="86" spans="1:6" ht="15">
      <c r="A86" s="161" t="s">
        <v>74</v>
      </c>
      <c r="B86" s="156" t="s">
        <v>220</v>
      </c>
      <c r="C86" s="167"/>
      <c r="D86" s="171">
        <v>1302</v>
      </c>
      <c r="E86" s="172">
        <v>261.7</v>
      </c>
      <c r="F86" s="170">
        <v>20.1</v>
      </c>
    </row>
    <row r="87" spans="1:8" ht="18">
      <c r="A87" s="154"/>
      <c r="F87" s="163"/>
      <c r="G87" s="164"/>
      <c r="H87" s="164"/>
    </row>
    <row r="88" ht="12.75">
      <c r="A88" s="154"/>
    </row>
    <row r="89" ht="12.75">
      <c r="A89" s="154"/>
    </row>
    <row r="90" ht="12.75">
      <c r="A90" s="154"/>
    </row>
    <row r="91" ht="12.75">
      <c r="A91" s="154"/>
    </row>
    <row r="92" ht="12.75">
      <c r="A92" s="154"/>
    </row>
    <row r="93" ht="12.75">
      <c r="A93" s="154"/>
    </row>
    <row r="94" ht="12.75">
      <c r="A94" s="154"/>
    </row>
    <row r="95" ht="12.75">
      <c r="A95" s="154"/>
    </row>
    <row r="96" ht="12.75">
      <c r="A96" s="154"/>
    </row>
    <row r="97" ht="12.75">
      <c r="A97" s="154"/>
    </row>
    <row r="98" ht="12.75">
      <c r="A98" s="154"/>
    </row>
    <row r="99" ht="12.75">
      <c r="A99" s="154"/>
    </row>
    <row r="100" ht="12.75">
      <c r="A100" s="154"/>
    </row>
    <row r="101" ht="12.75">
      <c r="A101" s="154"/>
    </row>
    <row r="102" ht="12.75">
      <c r="A102" s="154"/>
    </row>
    <row r="103" ht="12.75">
      <c r="A103" s="154"/>
    </row>
  </sheetData>
  <printOptions horizontalCentered="1"/>
  <pageMargins left="0.15748031496062992" right="0.15748031496062992" top="1.299212598425197" bottom="0.31496062992125984" header="0.7480314960629921" footer="0.2362204724409449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СОВЕТ31</cp:lastModifiedBy>
  <cp:lastPrinted>2007-08-02T07:39:14Z</cp:lastPrinted>
  <dcterms:created xsi:type="dcterms:W3CDTF">2007-04-10T08:18:49Z</dcterms:created>
  <dcterms:modified xsi:type="dcterms:W3CDTF">2007-08-02T07:43:08Z</dcterms:modified>
  <cp:category/>
  <cp:version/>
  <cp:contentType/>
  <cp:contentStatus/>
</cp:coreProperties>
</file>