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599" activeTab="0"/>
  </bookViews>
  <sheets>
    <sheet name="отчет" sheetId="1" r:id="rId1"/>
  </sheets>
  <definedNames>
    <definedName name="_xlnm.Print_Area" localSheetId="0">'отчет'!$B$1:$G$95</definedName>
  </definedNames>
  <calcPr fullCalcOnLoad="1" fullPrecision="0"/>
</workbook>
</file>

<file path=xl/sharedStrings.xml><?xml version="1.0" encoding="utf-8"?>
<sst xmlns="http://schemas.openxmlformats.org/spreadsheetml/2006/main" count="275" uniqueCount="228">
  <si>
    <t>Код статьи</t>
  </si>
  <si>
    <t>I</t>
  </si>
  <si>
    <t>№    п/п</t>
  </si>
  <si>
    <t>1.2</t>
  </si>
  <si>
    <t>2</t>
  </si>
  <si>
    <t>Налоги на совокупный доход</t>
  </si>
  <si>
    <t>2.1</t>
  </si>
  <si>
    <t>2.2</t>
  </si>
  <si>
    <t>3</t>
  </si>
  <si>
    <t>Налоги на имущество</t>
  </si>
  <si>
    <t>3.1</t>
  </si>
  <si>
    <t>Налог на имущество физических лиц</t>
  </si>
  <si>
    <t>3.2</t>
  </si>
  <si>
    <t>4</t>
  </si>
  <si>
    <t>4.1</t>
  </si>
  <si>
    <t>II</t>
  </si>
  <si>
    <t>НЕНАЛОГОВЫЕ ДОХОДЫ</t>
  </si>
  <si>
    <t>1</t>
  </si>
  <si>
    <t>1.1</t>
  </si>
  <si>
    <t>1.3</t>
  </si>
  <si>
    <t>1.4</t>
  </si>
  <si>
    <t>1.5</t>
  </si>
  <si>
    <t>1.1.1</t>
  </si>
  <si>
    <t>1.2.1</t>
  </si>
  <si>
    <t>1.3.1</t>
  </si>
  <si>
    <t>Прочие неналоговые доходы</t>
  </si>
  <si>
    <t>ИТОГО ДОХОДОВ</t>
  </si>
  <si>
    <t>1.1.2</t>
  </si>
  <si>
    <t>1.2.2</t>
  </si>
  <si>
    <t>1.5.1</t>
  </si>
  <si>
    <t>ИТОГО РАСХОДОВ</t>
  </si>
  <si>
    <t>Жилищное хозяйство</t>
  </si>
  <si>
    <t>Коммунальное хозяйство</t>
  </si>
  <si>
    <t>ОБРАЗОВАНИЕ</t>
  </si>
  <si>
    <t>5</t>
  </si>
  <si>
    <t>5.1</t>
  </si>
  <si>
    <t>6</t>
  </si>
  <si>
    <t>6.1</t>
  </si>
  <si>
    <t>7</t>
  </si>
  <si>
    <t>7.1</t>
  </si>
  <si>
    <t>СОЦИАЛЬНАЯ ПОЛИТИКА</t>
  </si>
  <si>
    <t>Резервные фонды</t>
  </si>
  <si>
    <t>3.1.1</t>
  </si>
  <si>
    <t>Земельный налог</t>
  </si>
  <si>
    <t>Прочие местные налоги и сборы</t>
  </si>
  <si>
    <t>3.1.2</t>
  </si>
  <si>
    <t>Налог на рекламу</t>
  </si>
  <si>
    <t>2.3</t>
  </si>
  <si>
    <t>2.3.1</t>
  </si>
  <si>
    <t>4.2</t>
  </si>
  <si>
    <t>4.3</t>
  </si>
  <si>
    <t>6.2</t>
  </si>
  <si>
    <t>ЖИЛИЩНО-КОММУНАЛЬНОЕ ХОЗЯЙСТВО</t>
  </si>
  <si>
    <t>Молодежная политика и оздоровление детей</t>
  </si>
  <si>
    <t>ЗДРАВООХРАНЕНИЕ И СПОРТ</t>
  </si>
  <si>
    <t>Функционирование местных администраций</t>
  </si>
  <si>
    <t>Периодическая печать и издательства</t>
  </si>
  <si>
    <t>ОБЩЕГОСУДАРСТВЕННЫЕ ВОПРОСЫ</t>
  </si>
  <si>
    <t>КУЛЬТУРА,КИНЕМАТОГРАФИЯ И СРЕДСТВА МАССОВОЙ ИНФОРМАЦИИ</t>
  </si>
  <si>
    <t>Единый налог на вмененный доход для отдельных видов деятельности</t>
  </si>
  <si>
    <t>Земельный налог на земли городских поселений</t>
  </si>
  <si>
    <t>Задолженность по отмененным налогам,сборам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</si>
  <si>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</si>
  <si>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</si>
  <si>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</si>
  <si>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Доходы от размещения временно свободных средств местных бюджетов</t>
  </si>
  <si>
    <t>Доходы от сдачи в аренду имущества,находящегося в государственной и муниципальной собственности</t>
  </si>
  <si>
    <t>Арендная плата  и поступления от продажи права на заключение договоров аренды за земли,находящиеся в муниципальной собстчвенности</t>
  </si>
  <si>
    <t>Доходы от сдачи в аренду имущества,находящегося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</si>
  <si>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прав,находящихся в государственной и муниципальной собственности</t>
  </si>
  <si>
    <t>прочие поступления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</si>
  <si>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</si>
  <si>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Прочие лицензионные сборы,зачисляемые в местные бюджеты</t>
  </si>
  <si>
    <t>Прочие доходы местных бюджетов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</si>
  <si>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</si>
  <si>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имущества,находящегося в государственной и  муниципальной собственности</t>
  </si>
  <si>
    <t>Доходы от реализации имущества,находящегося в муниципальной собственности(в части реализации основных средств по указанному имуществу)</t>
  </si>
  <si>
    <t>3.3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</si>
  <si>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</si>
  <si>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ШТРАФЫ,САНКЦИИ,ВОЗМЕЩЕНИЕ УЩЕРБА</t>
  </si>
  <si>
    <t>Денежные взыскания(штрафы) за нарушение законодательство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</si>
  <si>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нарушение бюджетно законодательства (в части местных бюджетов)</t>
  </si>
  <si>
    <t>Денежные взыскания(штрафы) и иные суммы,взыскиваемые с лиц, виновных в совершении преступлений, и в возмещение ущерба имуществу,зачисляемые в местные бюджеты</t>
  </si>
  <si>
    <t>4.4</t>
  </si>
  <si>
    <t>Доходы от возмещения ущерба при возникновении страховых случаев,зачисляемые в местные бюджеты</t>
  </si>
  <si>
    <t>Прочие поступления от денежных взысканий(штрафов) и иных сумм в возмещение ущерба,зачисляемые в местные бюджеты</t>
  </si>
  <si>
    <t>Проочие неналоговые доходы местных бюджетов</t>
  </si>
  <si>
    <t>Безвозмездные поступления</t>
  </si>
  <si>
    <t>6.3</t>
  </si>
  <si>
    <t>6.4</t>
  </si>
  <si>
    <t>6.5</t>
  </si>
  <si>
    <t>Прочие субсидии,зачисляемые в местные бюджеты</t>
  </si>
  <si>
    <t xml:space="preserve">Прочие безвозмездные поступления </t>
  </si>
  <si>
    <t>Прочие безвозмездные поступления в местные бюджеты</t>
  </si>
  <si>
    <t>НАЦИОНАЛЬНАЯ БЕЗОПАСНОСТЬ И ПРАВООХРАНИТЕЛЬНАЯ ДЕЯТЕЛЬНОСТЬ</t>
  </si>
  <si>
    <t>Организационно-воспитательная работа с молодежью</t>
  </si>
  <si>
    <t>182 1 06 06020 03 0000 110</t>
  </si>
  <si>
    <t>182 1 09 07010 03 0000 110</t>
  </si>
  <si>
    <t>000 1 11 00000 00 0000 000</t>
  </si>
  <si>
    <t>000 1 11 02000 00 0000 120</t>
  </si>
  <si>
    <t>000 1 11 02030 03 0000 120</t>
  </si>
  <si>
    <t>000 1 11 05000 00 0000 120</t>
  </si>
  <si>
    <t>000 1 11 05023 03 0000 120</t>
  </si>
  <si>
    <t>000 1 11 05033 03 0000 120</t>
  </si>
  <si>
    <t>000 1 11 08000 00 0000 120</t>
  </si>
  <si>
    <t>000 1 11 08043 03 0000 120</t>
  </si>
  <si>
    <t>000 1 13 00000 00 0000 000</t>
  </si>
  <si>
    <t>000 1 13 02023 03 0000 130</t>
  </si>
  <si>
    <t>000 1 13 03030 03 0000 130</t>
  </si>
  <si>
    <t>000 1 14 00000 00 0000 000</t>
  </si>
  <si>
    <t>000 1 14 02000 00 0000 000</t>
  </si>
  <si>
    <t>000 1 14 02030 03 0000 410182</t>
  </si>
  <si>
    <t>000 1 14 02030 03 0000 440</t>
  </si>
  <si>
    <t>000 1 16 00000 00 0000 000</t>
  </si>
  <si>
    <t>000 1 16 06000 01 0000 140</t>
  </si>
  <si>
    <t>000 1 00 00000 00 0000 000</t>
  </si>
  <si>
    <t>000 1 05 00000 00 0000 000</t>
  </si>
  <si>
    <t>000 1 06 00000 00 0000 000</t>
  </si>
  <si>
    <t>000 1 06 06000 03 0000 110</t>
  </si>
  <si>
    <t>000 1 09 00000 00 0000 000</t>
  </si>
  <si>
    <t>000 1 09 07000 03 0000 110</t>
  </si>
  <si>
    <t>000 1 09 07050 03 0000 110</t>
  </si>
  <si>
    <t>000 1 16 18030 03 0000 140</t>
  </si>
  <si>
    <t>000 1 16 21030 03 0000 140</t>
  </si>
  <si>
    <t>000 1 16 23030 03 0000 140</t>
  </si>
  <si>
    <t>000 1 17 00000 00 0000 000</t>
  </si>
  <si>
    <t>000 1 17 05030 03 0000 180</t>
  </si>
  <si>
    <t>000 2 00 00000 00 0000 000</t>
  </si>
  <si>
    <t>000 2 02 04120 03 0000 151</t>
  </si>
  <si>
    <t>000 2 07 00000 00 0000 180</t>
  </si>
  <si>
    <t>000 2 07 03000 03 0000 180</t>
  </si>
  <si>
    <t>Функционирование законодательных (представительных)органов местного самоуправления</t>
  </si>
  <si>
    <t xml:space="preserve">Культура </t>
  </si>
  <si>
    <t>Выпуск муниципальной газеты</t>
  </si>
  <si>
    <t>5.2</t>
  </si>
  <si>
    <t>5.1.1</t>
  </si>
  <si>
    <t>IV</t>
  </si>
  <si>
    <t>V</t>
  </si>
  <si>
    <t>VI</t>
  </si>
  <si>
    <t>VII</t>
  </si>
  <si>
    <t>Другие общегосударственные вопросы</t>
  </si>
  <si>
    <t>Борьба с беспризорностью,опека,попечительство</t>
  </si>
  <si>
    <t>Расходы на проведение летней оздоровительной кампании для детей,находящихся под опекой</t>
  </si>
  <si>
    <t>Расходы на проведение спортивных мероприятий</t>
  </si>
  <si>
    <t>Подготовка населения и организаций к действиям в чрезвычайной ситуации в мирное и военное время</t>
  </si>
  <si>
    <t>Безвозмездные поступления от других бюджетов бюджетной системы РФ,кроме бюджетов государственных внебюджетных фондов</t>
  </si>
  <si>
    <t>000 2 02 00000 00 0000 000</t>
  </si>
  <si>
    <t>Субсидии от других бюджетов бюджетной ситстемы РФ</t>
  </si>
  <si>
    <t>000 2 02 0400 00 0000 151</t>
  </si>
  <si>
    <t xml:space="preserve">Прочие субсидии </t>
  </si>
  <si>
    <t>000 2 02 04100 00 0000 151</t>
  </si>
  <si>
    <t>Субсидии местным бюджетам МО СПб на реализацию законодательства СПб о социальной поддержке детей в СПб</t>
  </si>
  <si>
    <t>000 2 02 04120 03 0100 151</t>
  </si>
  <si>
    <t>3.2.1</t>
  </si>
  <si>
    <t>Расходы на приемную семью</t>
  </si>
  <si>
    <t>Осуществление поддержки деятельности граждан,общественных объединений,участвующих в охране общественного порядка на территории муниципального образования</t>
  </si>
  <si>
    <t>Функционирование высшего должностного лица органа местного самоуправления</t>
  </si>
  <si>
    <t>Расходы на содержание объектов жилого фонда,переданных в собственность муниципальных образований</t>
  </si>
  <si>
    <t>Мероприятия по благоустройству городских и сельских поселений</t>
  </si>
  <si>
    <t>4.1.1</t>
  </si>
  <si>
    <t>5.2.1</t>
  </si>
  <si>
    <t>182 1 05 01000 00 0000 110</t>
  </si>
  <si>
    <t>182 1 05 01010 01 0000 110</t>
  </si>
  <si>
    <t>Единый налог,взимаемый с налогоплательщиков,выбравших в качестве объекта  налогообложения доходы</t>
  </si>
  <si>
    <t>Единый налог,взимаемый с налогоплательщиков,выбравших в качестве объекта налогообложения доходы,уменьшенные на величину расходов</t>
  </si>
  <si>
    <t>182 1 05 01020 01 0000 110</t>
  </si>
  <si>
    <t>182 1 05 02000 02 0000 110</t>
  </si>
  <si>
    <t>Единый налог,взимаемый в связи с применением упрощенной системы налогообложения</t>
  </si>
  <si>
    <t>182 1 06 01000 00 0000 110</t>
  </si>
  <si>
    <t>000 1 16 90030 00 0000 140</t>
  </si>
  <si>
    <t>182 1 09 04040 01 0000 110</t>
  </si>
  <si>
    <t>III</t>
  </si>
  <si>
    <t>БЕЗВОЗМЕЗДНЫЕ ПОСТУПЛЕНИЯ</t>
  </si>
  <si>
    <t>931 2 07 03000 03 0000 180</t>
  </si>
  <si>
    <t>Задолженность  и перерасчеты по отмененным налогам,сборам и иным обязательным платежам</t>
  </si>
  <si>
    <t>Налог с имущества,переходящего в порядке наследования или дарения</t>
  </si>
  <si>
    <t>Процент исполнения (%)</t>
  </si>
  <si>
    <t>Утверждено  (тыс.руб)</t>
  </si>
  <si>
    <t>Исполнено (тыс.руб)</t>
  </si>
  <si>
    <t xml:space="preserve">  I. ДОХОДЫ</t>
  </si>
  <si>
    <t>Наименование показателя</t>
  </si>
  <si>
    <t>II.РАСХОДЫ</t>
  </si>
  <si>
    <t>Организация и проведение культурно-массовых и праздничных мероприятий</t>
  </si>
  <si>
    <t>7.2</t>
  </si>
  <si>
    <t>Функционирование  главы исполнительной власти местного самоуправления</t>
  </si>
  <si>
    <t>931 0100 0000000 000 000</t>
  </si>
  <si>
    <t>931 0102 0010000 010 000</t>
  </si>
  <si>
    <t>931 0103 0000000 000 000</t>
  </si>
  <si>
    <t xml:space="preserve">931 0104 0010000 042 000 </t>
  </si>
  <si>
    <t xml:space="preserve">931 0104 0010000 005 000 </t>
  </si>
  <si>
    <t>931 0113 0700000 184 000</t>
  </si>
  <si>
    <t>0,0</t>
  </si>
  <si>
    <t>931 0115 0000000 000 000</t>
  </si>
  <si>
    <t>931 0115 0920000 197 242</t>
  </si>
  <si>
    <t>931 0300 0000000 000 000</t>
  </si>
  <si>
    <t xml:space="preserve">931 0309 2190000 261 226 </t>
  </si>
  <si>
    <t>64,0</t>
  </si>
  <si>
    <t>931 0500 0000000 000 000</t>
  </si>
  <si>
    <t>931 0501 0000000 000 000</t>
  </si>
  <si>
    <t>931 0501 3500000 410 225</t>
  </si>
  <si>
    <t>931 0502 0000000 000 000</t>
  </si>
  <si>
    <t>931 0502 3510000 412 226</t>
  </si>
  <si>
    <t>931 0700 0000000 000 000</t>
  </si>
  <si>
    <t xml:space="preserve">931 0707 0000000 000 000 </t>
  </si>
  <si>
    <t>931 0707 4310000 447 226</t>
  </si>
  <si>
    <t>931 0707 4320000 000 000</t>
  </si>
  <si>
    <t>931 0800 0000000 000 000</t>
  </si>
  <si>
    <t xml:space="preserve">931 0801 0000000 000 000 </t>
  </si>
  <si>
    <t>931 0801 4500000 453 290</t>
  </si>
  <si>
    <t>931 0804 4570000 000 000</t>
  </si>
  <si>
    <t>931 0804 4570000 453 226</t>
  </si>
  <si>
    <t>931 0900 0000000 000 000</t>
  </si>
  <si>
    <t>931 0902 5120000 455 290</t>
  </si>
  <si>
    <t>931 1000 0000000 000 000</t>
  </si>
  <si>
    <t>931 1004 5110000 755 262</t>
  </si>
  <si>
    <t>931 1004 5110000 482 226</t>
  </si>
  <si>
    <t>Безвозмездные поступления от других бюджетов бюджетной системы РФ</t>
  </si>
  <si>
    <t>000 2 02 01902 03 0000 151</t>
  </si>
  <si>
    <t>Прочие неналоговые доходы  местных бюджетов</t>
  </si>
  <si>
    <t>Безвозмездные перечисления организациям</t>
  </si>
  <si>
    <t>1.5.2</t>
  </si>
  <si>
    <t xml:space="preserve">      III .  ПРОФИЦИТ  БЮДЖЕТА (со знаком плюс) ,                                                        ДЕФИЦИТ БЮДЖЕТА ( со знаком минус)</t>
  </si>
  <si>
    <t>+701,4</t>
  </si>
  <si>
    <t>-819,83</t>
  </si>
  <si>
    <t>IV .  ИСТОЧНИКИ ФИНАНСИРОВАНИЯ
ДЕФИЦИТА МЕСТНОГО БЮДЖЕТА</t>
  </si>
  <si>
    <t>000 08 00 00 00 00 0000 000</t>
  </si>
  <si>
    <t>Остатки средств бюджетов</t>
  </si>
  <si>
    <t>ИТОГО  ИСТОЧНИКОВ  ВНУТРЕННЕГО ФИНАНСИРОВАНИЯ
ДЕФИЦИТА МЕСТНОГО БЮДЖЕТА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</si>
</sst>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/>
    </xf>
    <xf numFmtId="180" fontId="0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81" fontId="6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49" fontId="0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left" vertical="center"/>
    </xf>
    <xf numFmtId="180" fontId="6" fillId="0" borderId="10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vertical="center" wrapText="1"/>
    </xf>
    <xf numFmtId="181" fontId="6" fillId="0" borderId="10" xfId="0" applyNumberFormat="1" applyFont="1" applyFill="1" applyBorder="1" applyAlignment="1">
      <alignment vertical="center" wrapText="1"/>
    </xf>
    <xf numFmtId="180" fontId="6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180" fontId="8" fillId="0" borderId="10" xfId="0" applyNumberFormat="1" applyFont="1" applyFill="1" applyBorder="1" applyAlignment="1">
      <alignment vertical="center" wrapText="1"/>
    </xf>
    <xf numFmtId="181" fontId="8" fillId="0" borderId="10" xfId="0" applyNumberFormat="1" applyFont="1" applyFill="1" applyBorder="1" applyAlignment="1">
      <alignment vertical="center" wrapText="1"/>
    </xf>
    <xf numFmtId="180" fontId="8" fillId="0" borderId="11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wrapText="1"/>
    </xf>
    <xf numFmtId="180" fontId="0" fillId="0" borderId="10" xfId="0" applyNumberFormat="1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180" fontId="0" fillId="0" borderId="10" xfId="0" applyNumberFormat="1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vertical="center" wrapText="1"/>
    </xf>
    <xf numFmtId="180" fontId="1" fillId="0" borderId="11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Alignment="1">
      <alignment/>
    </xf>
    <xf numFmtId="181" fontId="6" fillId="0" borderId="14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center"/>
    </xf>
    <xf numFmtId="181" fontId="0" fillId="0" borderId="14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181" fontId="0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vertical="center"/>
    </xf>
    <xf numFmtId="181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0</xdr:row>
      <xdr:rowOff>123825</xdr:rowOff>
    </xdr:from>
    <xdr:ext cx="2657475" cy="704850"/>
    <xdr:sp fLocksText="0">
      <xdr:nvSpPr>
        <xdr:cNvPr id="1" name="Text Box 3"/>
        <xdr:cNvSpPr txBox="1">
          <a:spLocks noChangeArrowheads="1"/>
        </xdr:cNvSpPr>
      </xdr:nvSpPr>
      <xdr:spPr>
        <a:xfrm>
          <a:off x="8296275" y="123825"/>
          <a:ext cx="26574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12372975" y="180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228600"/>
    <xdr:sp fLocksText="0">
      <xdr:nvSpPr>
        <xdr:cNvPr id="3" name="Text Box 8"/>
        <xdr:cNvSpPr txBox="1">
          <a:spLocks noChangeArrowheads="1"/>
        </xdr:cNvSpPr>
      </xdr:nvSpPr>
      <xdr:spPr>
        <a:xfrm>
          <a:off x="12372975" y="180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457200</xdr:colOff>
      <xdr:row>0</xdr:row>
      <xdr:rowOff>628650</xdr:rowOff>
    </xdr:from>
    <xdr:to>
      <xdr:col>2</xdr:col>
      <xdr:colOff>6010275</xdr:colOff>
      <xdr:row>0</xdr:row>
      <xdr:rowOff>1676400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685925" y="628650"/>
          <a:ext cx="55530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ОТЧЕТ ОБ ИСПОЛНЕНИИ БЮДЖЕТА МУНИЦИПАЛЬНОГО ОБРАЗОВАНИЯ МОРСКИЕ ВОРОТА ЗА 2006 ГОД
</a:t>
          </a:r>
        </a:p>
      </xdr:txBody>
    </xdr:sp>
    <xdr:clientData/>
  </xdr:twoCellAnchor>
  <xdr:oneCellAnchor>
    <xdr:from>
      <xdr:col>3</xdr:col>
      <xdr:colOff>1733550</xdr:colOff>
      <xdr:row>0</xdr:row>
      <xdr:rowOff>66675</xdr:rowOff>
    </xdr:from>
    <xdr:ext cx="3190875" cy="904875"/>
    <xdr:sp>
      <xdr:nvSpPr>
        <xdr:cNvPr id="5" name="Text Box 12"/>
        <xdr:cNvSpPr txBox="1">
          <a:spLocks noChangeArrowheads="1"/>
        </xdr:cNvSpPr>
      </xdr:nvSpPr>
      <xdr:spPr>
        <a:xfrm>
          <a:off x="9115425" y="66675"/>
          <a:ext cx="31908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1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Муниципального Совета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Морские ворота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№ 07/1 от 27.02.2007</a:t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228600"/>
    <xdr:sp fLocksText="0">
      <xdr:nvSpPr>
        <xdr:cNvPr id="6" name="Text Box 13"/>
        <xdr:cNvSpPr txBox="1">
          <a:spLocks noChangeArrowheads="1"/>
        </xdr:cNvSpPr>
      </xdr:nvSpPr>
      <xdr:spPr>
        <a:xfrm>
          <a:off x="12372975" y="180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228600"/>
    <xdr:sp fLocksText="0">
      <xdr:nvSpPr>
        <xdr:cNvPr id="7" name="Text Box 14"/>
        <xdr:cNvSpPr txBox="1">
          <a:spLocks noChangeArrowheads="1"/>
        </xdr:cNvSpPr>
      </xdr:nvSpPr>
      <xdr:spPr>
        <a:xfrm>
          <a:off x="12372975" y="1800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3"/>
  <sheetViews>
    <sheetView tabSelected="1" zoomScale="75" zoomScaleNormal="75" zoomScaleSheetLayoutView="100" zoomScalePageLayoutView="0" workbookViewId="0" topLeftCell="C1">
      <selection activeCell="C1" sqref="C1"/>
    </sheetView>
  </sheetViews>
  <sheetFormatPr defaultColWidth="9.00390625" defaultRowHeight="12.75"/>
  <cols>
    <col min="2" max="2" width="7.125" style="3" customWidth="1"/>
    <col min="3" max="3" width="80.75390625" style="3" customWidth="1"/>
    <col min="4" max="4" width="27.875" style="0" customWidth="1"/>
    <col min="5" max="5" width="13.125" style="0" customWidth="1"/>
    <col min="6" max="6" width="11.75390625" style="0" customWidth="1"/>
    <col min="7" max="7" width="12.75390625" style="0" customWidth="1"/>
  </cols>
  <sheetData>
    <row r="1" spans="3:7" ht="141.75" customHeight="1">
      <c r="C1" s="10"/>
      <c r="D1" s="7"/>
      <c r="F1" s="7"/>
      <c r="G1" s="7"/>
    </row>
    <row r="2" spans="2:9" ht="42" customHeight="1">
      <c r="B2" s="87" t="s">
        <v>2</v>
      </c>
      <c r="C2" s="142" t="s">
        <v>180</v>
      </c>
      <c r="D2" s="143" t="s">
        <v>0</v>
      </c>
      <c r="E2" s="139" t="s">
        <v>177</v>
      </c>
      <c r="F2" s="139" t="s">
        <v>178</v>
      </c>
      <c r="G2" s="139" t="s">
        <v>176</v>
      </c>
      <c r="H2" s="33"/>
      <c r="I2" s="33"/>
    </row>
    <row r="3" spans="2:9" s="1" customFormat="1" ht="15.75">
      <c r="B3" s="49" t="s">
        <v>1</v>
      </c>
      <c r="C3" s="144" t="s">
        <v>179</v>
      </c>
      <c r="D3" s="145" t="s">
        <v>115</v>
      </c>
      <c r="E3" s="18">
        <f>SUM(E4+E9+E11+E13)</f>
        <v>12195</v>
      </c>
      <c r="F3" s="26">
        <f>F4+F9+F17</f>
        <v>13681.4</v>
      </c>
      <c r="G3" s="19">
        <f>F3/E3*100</f>
        <v>112.2</v>
      </c>
      <c r="H3" s="102"/>
      <c r="I3" s="102"/>
    </row>
    <row r="4" spans="2:9" ht="15.75">
      <c r="B4" s="30" t="s">
        <v>17</v>
      </c>
      <c r="C4" s="31" t="s">
        <v>5</v>
      </c>
      <c r="D4" s="32" t="s">
        <v>116</v>
      </c>
      <c r="E4" s="18">
        <f>E5+E8</f>
        <v>11413</v>
      </c>
      <c r="F4" s="26">
        <f>F5+F8</f>
        <v>12303.2</v>
      </c>
      <c r="G4" s="18">
        <f>F4/E4*100</f>
        <v>107.8</v>
      </c>
      <c r="H4" s="33"/>
      <c r="I4" s="33"/>
    </row>
    <row r="5" spans="2:9" ht="19.5" customHeight="1">
      <c r="B5" s="34" t="s">
        <v>18</v>
      </c>
      <c r="C5" s="35" t="s">
        <v>167</v>
      </c>
      <c r="D5" s="36" t="s">
        <v>161</v>
      </c>
      <c r="E5" s="27">
        <v>9456</v>
      </c>
      <c r="F5" s="29">
        <v>10016.9</v>
      </c>
      <c r="G5" s="28">
        <f>F5/E5*100</f>
        <v>105.9</v>
      </c>
      <c r="H5" s="33"/>
      <c r="I5" s="33"/>
    </row>
    <row r="6" spans="2:9" ht="27" customHeight="1" hidden="1">
      <c r="B6" s="34" t="s">
        <v>22</v>
      </c>
      <c r="C6" s="35" t="s">
        <v>163</v>
      </c>
      <c r="D6" s="36" t="s">
        <v>162</v>
      </c>
      <c r="E6" s="27">
        <v>5089</v>
      </c>
      <c r="F6" s="29"/>
      <c r="G6" s="28"/>
      <c r="H6" s="33"/>
      <c r="I6" s="33"/>
    </row>
    <row r="7" spans="2:9" ht="27" customHeight="1" hidden="1">
      <c r="B7" s="34" t="s">
        <v>27</v>
      </c>
      <c r="C7" s="35" t="s">
        <v>164</v>
      </c>
      <c r="D7" s="36" t="s">
        <v>165</v>
      </c>
      <c r="E7" s="27">
        <v>1517</v>
      </c>
      <c r="F7" s="29"/>
      <c r="G7" s="28"/>
      <c r="H7" s="33"/>
      <c r="I7" s="33"/>
    </row>
    <row r="8" spans="2:9" s="5" customFormat="1" ht="17.25" customHeight="1">
      <c r="B8" s="37" t="s">
        <v>3</v>
      </c>
      <c r="C8" s="38" t="s">
        <v>59</v>
      </c>
      <c r="D8" s="36" t="s">
        <v>166</v>
      </c>
      <c r="E8" s="27">
        <v>1957</v>
      </c>
      <c r="F8" s="29">
        <v>2286.3</v>
      </c>
      <c r="G8" s="27">
        <f>F8/E8*100</f>
        <v>116.8</v>
      </c>
      <c r="H8" s="39"/>
      <c r="I8" s="39"/>
    </row>
    <row r="9" spans="2:9" ht="15.75" customHeight="1">
      <c r="B9" s="30" t="s">
        <v>4</v>
      </c>
      <c r="C9" s="31" t="s">
        <v>9</v>
      </c>
      <c r="D9" s="32" t="s">
        <v>117</v>
      </c>
      <c r="E9" s="18">
        <f>E10</f>
        <v>782</v>
      </c>
      <c r="F9" s="26">
        <f>F10</f>
        <v>680</v>
      </c>
      <c r="G9" s="19">
        <f>F9/E9*100</f>
        <v>87</v>
      </c>
      <c r="H9" s="33"/>
      <c r="I9" s="33"/>
    </row>
    <row r="10" spans="2:9" ht="17.25" customHeight="1">
      <c r="B10" s="34" t="s">
        <v>6</v>
      </c>
      <c r="C10" s="40" t="s">
        <v>11</v>
      </c>
      <c r="D10" s="36" t="s">
        <v>168</v>
      </c>
      <c r="E10" s="27">
        <v>782</v>
      </c>
      <c r="F10" s="29">
        <v>680</v>
      </c>
      <c r="G10" s="27">
        <f>F10/E10*100</f>
        <v>87</v>
      </c>
      <c r="H10" s="33"/>
      <c r="I10" s="33"/>
    </row>
    <row r="11" spans="2:9" ht="20.25" customHeight="1" hidden="1">
      <c r="B11" s="30" t="s">
        <v>47</v>
      </c>
      <c r="C11" s="41" t="s">
        <v>43</v>
      </c>
      <c r="D11" s="42" t="s">
        <v>118</v>
      </c>
      <c r="E11" s="43">
        <f>E12</f>
        <v>0</v>
      </c>
      <c r="F11" s="44"/>
      <c r="G11" s="45"/>
      <c r="H11" s="33"/>
      <c r="I11" s="33"/>
    </row>
    <row r="12" spans="2:9" ht="18" customHeight="1" hidden="1">
      <c r="B12" s="34" t="s">
        <v>48</v>
      </c>
      <c r="C12" s="40" t="s">
        <v>60</v>
      </c>
      <c r="D12" s="36" t="s">
        <v>96</v>
      </c>
      <c r="E12" s="27">
        <v>0</v>
      </c>
      <c r="F12" s="29"/>
      <c r="G12" s="28"/>
      <c r="H12" s="33"/>
      <c r="I12" s="33"/>
    </row>
    <row r="13" spans="2:9" ht="18.75" customHeight="1" hidden="1">
      <c r="B13" s="30" t="s">
        <v>8</v>
      </c>
      <c r="C13" s="46" t="s">
        <v>61</v>
      </c>
      <c r="D13" s="32" t="s">
        <v>119</v>
      </c>
      <c r="E13" s="18">
        <f>E14</f>
        <v>0</v>
      </c>
      <c r="F13" s="26"/>
      <c r="G13" s="19"/>
      <c r="H13" s="33"/>
      <c r="I13" s="33"/>
    </row>
    <row r="14" spans="2:9" ht="13.5" customHeight="1" hidden="1">
      <c r="B14" s="30" t="s">
        <v>10</v>
      </c>
      <c r="C14" s="41" t="s">
        <v>62</v>
      </c>
      <c r="D14" s="32" t="s">
        <v>120</v>
      </c>
      <c r="E14" s="18">
        <f>E15+E16</f>
        <v>0</v>
      </c>
      <c r="F14" s="26"/>
      <c r="G14" s="19"/>
      <c r="H14" s="33"/>
      <c r="I14" s="33"/>
    </row>
    <row r="15" spans="2:9" ht="16.5" customHeight="1" hidden="1">
      <c r="B15" s="34" t="s">
        <v>42</v>
      </c>
      <c r="C15" s="40" t="s">
        <v>46</v>
      </c>
      <c r="D15" s="36" t="s">
        <v>97</v>
      </c>
      <c r="E15" s="27">
        <v>0</v>
      </c>
      <c r="F15" s="29"/>
      <c r="G15" s="28"/>
      <c r="H15" s="33"/>
      <c r="I15" s="33"/>
    </row>
    <row r="16" spans="2:9" ht="15" customHeight="1" hidden="1">
      <c r="B16" s="34" t="s">
        <v>45</v>
      </c>
      <c r="C16" s="40" t="s">
        <v>44</v>
      </c>
      <c r="D16" s="36" t="s">
        <v>121</v>
      </c>
      <c r="E16" s="27">
        <v>0</v>
      </c>
      <c r="F16" s="29"/>
      <c r="G16" s="28"/>
      <c r="H16" s="33"/>
      <c r="I16" s="33"/>
    </row>
    <row r="17" spans="2:9" ht="33" customHeight="1">
      <c r="B17" s="30" t="s">
        <v>8</v>
      </c>
      <c r="C17" s="46" t="s">
        <v>174</v>
      </c>
      <c r="D17" s="32" t="s">
        <v>119</v>
      </c>
      <c r="E17" s="18">
        <v>0</v>
      </c>
      <c r="F17" s="26">
        <f>F18+F19</f>
        <v>698.2</v>
      </c>
      <c r="G17" s="19"/>
      <c r="H17" s="33"/>
      <c r="I17" s="33"/>
    </row>
    <row r="18" spans="2:9" ht="18.75" customHeight="1">
      <c r="B18" s="34" t="s">
        <v>10</v>
      </c>
      <c r="C18" s="47" t="s">
        <v>175</v>
      </c>
      <c r="D18" s="48" t="s">
        <v>170</v>
      </c>
      <c r="E18" s="11">
        <v>0</v>
      </c>
      <c r="F18" s="29">
        <v>707.8</v>
      </c>
      <c r="G18" s="27"/>
      <c r="H18" s="33"/>
      <c r="I18" s="33"/>
    </row>
    <row r="19" spans="2:9" ht="17.25" customHeight="1">
      <c r="B19" s="34" t="s">
        <v>12</v>
      </c>
      <c r="C19" s="40" t="s">
        <v>46</v>
      </c>
      <c r="D19" s="36" t="s">
        <v>97</v>
      </c>
      <c r="E19" s="11">
        <v>0</v>
      </c>
      <c r="F19" s="29">
        <v>-9.6</v>
      </c>
      <c r="G19" s="28"/>
      <c r="H19" s="33"/>
      <c r="I19" s="33"/>
    </row>
    <row r="20" spans="2:9" ht="20.25" customHeight="1">
      <c r="B20" s="49" t="s">
        <v>15</v>
      </c>
      <c r="C20" s="50" t="s">
        <v>16</v>
      </c>
      <c r="D20" s="36"/>
      <c r="E20" s="18">
        <f>E36+E52</f>
        <v>87</v>
      </c>
      <c r="F20" s="26">
        <f>F36+F52</f>
        <v>180</v>
      </c>
      <c r="G20" s="18">
        <f>F20/E20*100</f>
        <v>206.9</v>
      </c>
      <c r="H20" s="33"/>
      <c r="I20" s="33"/>
    </row>
    <row r="21" spans="2:9" s="2" customFormat="1" ht="51" customHeight="1" hidden="1">
      <c r="B21" s="51" t="s">
        <v>17</v>
      </c>
      <c r="C21" s="52" t="s">
        <v>63</v>
      </c>
      <c r="D21" s="53" t="s">
        <v>98</v>
      </c>
      <c r="E21" s="54">
        <f>E22+E24+E27</f>
        <v>0</v>
      </c>
      <c r="F21" s="55"/>
      <c r="G21" s="56"/>
      <c r="H21" s="57"/>
      <c r="I21" s="57"/>
    </row>
    <row r="22" spans="2:9" s="2" customFormat="1" ht="25.5" customHeight="1" hidden="1">
      <c r="B22" s="51" t="s">
        <v>18</v>
      </c>
      <c r="C22" s="58" t="s">
        <v>64</v>
      </c>
      <c r="D22" s="59" t="s">
        <v>99</v>
      </c>
      <c r="E22" s="54">
        <f>E23</f>
        <v>0</v>
      </c>
      <c r="F22" s="55"/>
      <c r="G22" s="56"/>
      <c r="H22" s="57"/>
      <c r="I22" s="57"/>
    </row>
    <row r="23" spans="2:9" s="2" customFormat="1" ht="25.5" customHeight="1" hidden="1">
      <c r="B23" s="37" t="s">
        <v>22</v>
      </c>
      <c r="C23" s="38" t="s">
        <v>65</v>
      </c>
      <c r="D23" s="60" t="s">
        <v>100</v>
      </c>
      <c r="E23" s="61">
        <v>0</v>
      </c>
      <c r="F23" s="62"/>
      <c r="G23" s="63"/>
      <c r="H23" s="57"/>
      <c r="I23" s="57"/>
    </row>
    <row r="24" spans="2:9" s="2" customFormat="1" ht="31.5" hidden="1">
      <c r="B24" s="30" t="s">
        <v>3</v>
      </c>
      <c r="C24" s="64" t="s">
        <v>66</v>
      </c>
      <c r="D24" s="59" t="s">
        <v>101</v>
      </c>
      <c r="E24" s="54">
        <f>E25+E26</f>
        <v>0</v>
      </c>
      <c r="F24" s="55"/>
      <c r="G24" s="56"/>
      <c r="H24" s="57"/>
      <c r="I24" s="57"/>
    </row>
    <row r="25" spans="2:9" s="2" customFormat="1" ht="27.75" customHeight="1" hidden="1">
      <c r="B25" s="34" t="s">
        <v>23</v>
      </c>
      <c r="C25" s="47" t="s">
        <v>67</v>
      </c>
      <c r="D25" s="36" t="s">
        <v>102</v>
      </c>
      <c r="E25" s="65">
        <v>0</v>
      </c>
      <c r="F25" s="66"/>
      <c r="G25" s="67"/>
      <c r="H25" s="57"/>
      <c r="I25" s="57"/>
    </row>
    <row r="26" spans="2:9" ht="28.5" customHeight="1" hidden="1">
      <c r="B26" s="37" t="s">
        <v>28</v>
      </c>
      <c r="C26" s="38" t="s">
        <v>68</v>
      </c>
      <c r="D26" s="60" t="s">
        <v>103</v>
      </c>
      <c r="E26" s="27">
        <v>0</v>
      </c>
      <c r="F26" s="29"/>
      <c r="G26" s="28"/>
      <c r="H26" s="33"/>
      <c r="I26" s="33"/>
    </row>
    <row r="27" spans="2:9" ht="32.25" customHeight="1" hidden="1">
      <c r="B27" s="51" t="s">
        <v>19</v>
      </c>
      <c r="C27" s="68" t="s">
        <v>69</v>
      </c>
      <c r="D27" s="69" t="s">
        <v>104</v>
      </c>
      <c r="E27" s="43">
        <f>E28</f>
        <v>0</v>
      </c>
      <c r="F27" s="44"/>
      <c r="G27" s="45"/>
      <c r="H27" s="33"/>
      <c r="I27" s="33"/>
    </row>
    <row r="28" spans="2:9" s="6" customFormat="1" ht="28.5" customHeight="1" hidden="1">
      <c r="B28" s="37" t="s">
        <v>24</v>
      </c>
      <c r="C28" s="70" t="s">
        <v>70</v>
      </c>
      <c r="D28" s="71" t="s">
        <v>105</v>
      </c>
      <c r="E28" s="72">
        <v>0</v>
      </c>
      <c r="F28" s="73"/>
      <c r="G28" s="74"/>
      <c r="H28" s="70"/>
      <c r="I28" s="70"/>
    </row>
    <row r="29" spans="2:9" s="6" customFormat="1" ht="15.75" customHeight="1" hidden="1">
      <c r="B29" s="51" t="s">
        <v>4</v>
      </c>
      <c r="C29" s="58" t="s">
        <v>71</v>
      </c>
      <c r="D29" s="75" t="s">
        <v>106</v>
      </c>
      <c r="E29" s="54">
        <f>E30+E31</f>
        <v>0</v>
      </c>
      <c r="F29" s="55"/>
      <c r="G29" s="56"/>
      <c r="H29" s="70"/>
      <c r="I29" s="70"/>
    </row>
    <row r="30" spans="2:9" s="6" customFormat="1" ht="15.75" customHeight="1" hidden="1">
      <c r="B30" s="37" t="s">
        <v>6</v>
      </c>
      <c r="C30" s="76" t="s">
        <v>72</v>
      </c>
      <c r="D30" s="77" t="s">
        <v>107</v>
      </c>
      <c r="E30" s="72">
        <v>0</v>
      </c>
      <c r="F30" s="73"/>
      <c r="G30" s="74"/>
      <c r="H30" s="70"/>
      <c r="I30" s="70"/>
    </row>
    <row r="31" spans="2:9" s="6" customFormat="1" ht="40.5" customHeight="1" hidden="1">
      <c r="B31" s="37" t="s">
        <v>7</v>
      </c>
      <c r="C31" s="38" t="s">
        <v>73</v>
      </c>
      <c r="D31" s="60" t="s">
        <v>108</v>
      </c>
      <c r="E31" s="72">
        <v>0</v>
      </c>
      <c r="F31" s="73"/>
      <c r="G31" s="74"/>
      <c r="H31" s="70"/>
      <c r="I31" s="70"/>
    </row>
    <row r="32" spans="2:9" s="6" customFormat="1" ht="16.5" customHeight="1" hidden="1">
      <c r="B32" s="51" t="s">
        <v>8</v>
      </c>
      <c r="C32" s="58" t="s">
        <v>74</v>
      </c>
      <c r="D32" s="75" t="s">
        <v>109</v>
      </c>
      <c r="E32" s="54">
        <f>E33</f>
        <v>0</v>
      </c>
      <c r="F32" s="55"/>
      <c r="G32" s="56"/>
      <c r="H32" s="70"/>
      <c r="I32" s="70"/>
    </row>
    <row r="33" spans="2:9" s="6" customFormat="1" ht="33.75" customHeight="1" hidden="1">
      <c r="B33" s="51" t="s">
        <v>10</v>
      </c>
      <c r="C33" s="78" t="s">
        <v>75</v>
      </c>
      <c r="D33" s="59" t="s">
        <v>110</v>
      </c>
      <c r="E33" s="79">
        <f>E34+E35</f>
        <v>0</v>
      </c>
      <c r="F33" s="80"/>
      <c r="G33" s="81"/>
      <c r="H33" s="70"/>
      <c r="I33" s="70"/>
    </row>
    <row r="34" spans="2:9" s="6" customFormat="1" ht="31.5" customHeight="1" hidden="1">
      <c r="B34" s="37" t="s">
        <v>12</v>
      </c>
      <c r="C34" s="76" t="s">
        <v>76</v>
      </c>
      <c r="D34" s="77" t="s">
        <v>111</v>
      </c>
      <c r="E34" s="72">
        <v>0</v>
      </c>
      <c r="F34" s="73"/>
      <c r="G34" s="74"/>
      <c r="H34" s="70"/>
      <c r="I34" s="70"/>
    </row>
    <row r="35" spans="2:9" s="6" customFormat="1" ht="31.5" customHeight="1" hidden="1">
      <c r="B35" s="37" t="s">
        <v>77</v>
      </c>
      <c r="C35" s="76" t="s">
        <v>78</v>
      </c>
      <c r="D35" s="77" t="s">
        <v>112</v>
      </c>
      <c r="E35" s="72">
        <v>0</v>
      </c>
      <c r="F35" s="73"/>
      <c r="G35" s="74"/>
      <c r="H35" s="70"/>
      <c r="I35" s="70"/>
    </row>
    <row r="36" spans="2:9" s="6" customFormat="1" ht="21.75" customHeight="1">
      <c r="B36" s="51" t="s">
        <v>13</v>
      </c>
      <c r="C36" s="58" t="s">
        <v>79</v>
      </c>
      <c r="D36" s="53" t="s">
        <v>113</v>
      </c>
      <c r="E36" s="54">
        <f>E37+E41</f>
        <v>87</v>
      </c>
      <c r="F36" s="55">
        <f>F37+F41</f>
        <v>134</v>
      </c>
      <c r="G36" s="56">
        <f>F36/E36*100</f>
        <v>154</v>
      </c>
      <c r="H36" s="70"/>
      <c r="I36" s="70"/>
    </row>
    <row r="37" spans="2:9" s="6" customFormat="1" ht="42.75" customHeight="1">
      <c r="B37" s="37" t="s">
        <v>14</v>
      </c>
      <c r="C37" s="76" t="s">
        <v>80</v>
      </c>
      <c r="D37" s="77" t="s">
        <v>114</v>
      </c>
      <c r="E37" s="72">
        <v>32</v>
      </c>
      <c r="F37" s="73">
        <v>71</v>
      </c>
      <c r="G37" s="72">
        <f>F37/E37*100</f>
        <v>221.9</v>
      </c>
      <c r="H37" s="70"/>
      <c r="I37" s="70"/>
    </row>
    <row r="38" spans="2:9" s="6" customFormat="1" ht="42.75" customHeight="1" hidden="1">
      <c r="B38" s="37" t="s">
        <v>49</v>
      </c>
      <c r="C38" s="76" t="s">
        <v>81</v>
      </c>
      <c r="D38" s="77" t="s">
        <v>122</v>
      </c>
      <c r="E38" s="72">
        <v>0</v>
      </c>
      <c r="F38" s="73"/>
      <c r="G38" s="74"/>
      <c r="H38" s="70"/>
      <c r="I38" s="70"/>
    </row>
    <row r="39" spans="2:9" s="6" customFormat="1" ht="42.75" customHeight="1" hidden="1">
      <c r="B39" s="37" t="s">
        <v>50</v>
      </c>
      <c r="C39" s="76" t="s">
        <v>82</v>
      </c>
      <c r="D39" s="77" t="s">
        <v>123</v>
      </c>
      <c r="E39" s="72">
        <v>0</v>
      </c>
      <c r="F39" s="73"/>
      <c r="G39" s="74"/>
      <c r="H39" s="70"/>
      <c r="I39" s="70"/>
    </row>
    <row r="40" spans="2:9" s="6" customFormat="1" ht="42.75" customHeight="1" hidden="1">
      <c r="B40" s="37" t="s">
        <v>83</v>
      </c>
      <c r="C40" s="76" t="s">
        <v>84</v>
      </c>
      <c r="D40" s="77" t="s">
        <v>124</v>
      </c>
      <c r="E40" s="72">
        <v>0</v>
      </c>
      <c r="F40" s="73"/>
      <c r="G40" s="74"/>
      <c r="H40" s="70"/>
      <c r="I40" s="70"/>
    </row>
    <row r="41" spans="2:9" s="6" customFormat="1" ht="29.25" customHeight="1">
      <c r="B41" s="37" t="s">
        <v>49</v>
      </c>
      <c r="C41" s="76" t="s">
        <v>85</v>
      </c>
      <c r="D41" s="77" t="s">
        <v>169</v>
      </c>
      <c r="E41" s="72">
        <v>55</v>
      </c>
      <c r="F41" s="73">
        <v>63</v>
      </c>
      <c r="G41" s="74">
        <f>F41/E41*100</f>
        <v>114.5</v>
      </c>
      <c r="H41" s="70"/>
      <c r="I41" s="70"/>
    </row>
    <row r="42" spans="2:9" s="6" customFormat="1" ht="30" customHeight="1" hidden="1">
      <c r="B42" s="51" t="s">
        <v>34</v>
      </c>
      <c r="C42" s="58" t="s">
        <v>25</v>
      </c>
      <c r="D42" s="75" t="s">
        <v>125</v>
      </c>
      <c r="E42" s="54">
        <f>E43</f>
        <v>0</v>
      </c>
      <c r="F42" s="82"/>
      <c r="G42" s="56"/>
      <c r="H42" s="70"/>
      <c r="I42" s="70"/>
    </row>
    <row r="43" spans="2:9" s="6" customFormat="1" ht="18" customHeight="1" hidden="1">
      <c r="B43" s="37" t="s">
        <v>35</v>
      </c>
      <c r="C43" s="76" t="s">
        <v>86</v>
      </c>
      <c r="D43" s="77" t="s">
        <v>126</v>
      </c>
      <c r="E43" s="72">
        <v>0</v>
      </c>
      <c r="F43" s="83"/>
      <c r="G43" s="74"/>
      <c r="H43" s="70"/>
      <c r="I43" s="70"/>
    </row>
    <row r="44" spans="2:9" s="6" customFormat="1" ht="18" customHeight="1" hidden="1">
      <c r="B44" s="51" t="s">
        <v>36</v>
      </c>
      <c r="C44" s="58" t="s">
        <v>87</v>
      </c>
      <c r="D44" s="59" t="s">
        <v>127</v>
      </c>
      <c r="E44" s="54">
        <f>E45+E50</f>
        <v>0</v>
      </c>
      <c r="F44" s="82"/>
      <c r="G44" s="56"/>
      <c r="H44" s="70"/>
      <c r="I44" s="70"/>
    </row>
    <row r="45" spans="2:9" s="6" customFormat="1" ht="18" customHeight="1" hidden="1">
      <c r="B45" s="51" t="s">
        <v>37</v>
      </c>
      <c r="C45" s="8" t="s">
        <v>145</v>
      </c>
      <c r="D45" s="59" t="s">
        <v>146</v>
      </c>
      <c r="E45" s="79">
        <f>E46</f>
        <v>0</v>
      </c>
      <c r="F45" s="84"/>
      <c r="G45" s="81"/>
      <c r="H45" s="70"/>
      <c r="I45" s="70"/>
    </row>
    <row r="46" spans="2:9" s="6" customFormat="1" ht="41.25" customHeight="1" hidden="1">
      <c r="B46" s="37" t="s">
        <v>51</v>
      </c>
      <c r="C46" s="8" t="s">
        <v>147</v>
      </c>
      <c r="D46" s="59" t="s">
        <v>148</v>
      </c>
      <c r="E46" s="72">
        <f>E47</f>
        <v>0</v>
      </c>
      <c r="F46" s="83"/>
      <c r="G46" s="74"/>
      <c r="H46" s="70"/>
      <c r="I46" s="70"/>
    </row>
    <row r="47" spans="2:9" s="6" customFormat="1" ht="18" customHeight="1" hidden="1">
      <c r="B47" s="37" t="s">
        <v>88</v>
      </c>
      <c r="C47" s="76" t="s">
        <v>149</v>
      </c>
      <c r="D47" s="77" t="s">
        <v>150</v>
      </c>
      <c r="E47" s="72">
        <f>E48</f>
        <v>0</v>
      </c>
      <c r="F47" s="83"/>
      <c r="G47" s="74"/>
      <c r="H47" s="70"/>
      <c r="I47" s="70"/>
    </row>
    <row r="48" spans="2:9" s="6" customFormat="1" ht="18" customHeight="1" hidden="1">
      <c r="B48" s="37" t="s">
        <v>89</v>
      </c>
      <c r="C48" s="76" t="s">
        <v>91</v>
      </c>
      <c r="D48" s="77" t="s">
        <v>128</v>
      </c>
      <c r="E48" s="72">
        <f>E49</f>
        <v>0</v>
      </c>
      <c r="F48" s="83"/>
      <c r="G48" s="74"/>
      <c r="H48" s="70"/>
      <c r="I48" s="70"/>
    </row>
    <row r="49" spans="2:9" s="6" customFormat="1" ht="41.25" customHeight="1" hidden="1">
      <c r="B49" s="37" t="s">
        <v>90</v>
      </c>
      <c r="C49" s="38" t="s">
        <v>151</v>
      </c>
      <c r="D49" s="85" t="s">
        <v>152</v>
      </c>
      <c r="E49" s="72">
        <v>0</v>
      </c>
      <c r="F49" s="83"/>
      <c r="G49" s="74"/>
      <c r="H49" s="70"/>
      <c r="I49" s="70"/>
    </row>
    <row r="50" spans="2:9" s="6" customFormat="1" ht="25.5" customHeight="1" hidden="1">
      <c r="B50" s="51" t="s">
        <v>38</v>
      </c>
      <c r="C50" s="58" t="s">
        <v>92</v>
      </c>
      <c r="D50" s="86" t="s">
        <v>129</v>
      </c>
      <c r="E50" s="54">
        <f>E51</f>
        <v>0</v>
      </c>
      <c r="F50" s="82"/>
      <c r="G50" s="56"/>
      <c r="H50" s="70"/>
      <c r="I50" s="70"/>
    </row>
    <row r="51" spans="2:9" s="6" customFormat="1" ht="30" customHeight="1" hidden="1">
      <c r="B51" s="37" t="s">
        <v>39</v>
      </c>
      <c r="C51" s="38" t="s">
        <v>93</v>
      </c>
      <c r="D51" s="85" t="s">
        <v>130</v>
      </c>
      <c r="E51" s="72">
        <v>0</v>
      </c>
      <c r="F51" s="83"/>
      <c r="G51" s="74"/>
      <c r="H51" s="70"/>
      <c r="I51" s="70"/>
    </row>
    <row r="52" spans="2:9" s="6" customFormat="1" ht="18.75" customHeight="1">
      <c r="B52" s="94" t="s">
        <v>34</v>
      </c>
      <c r="C52" s="58" t="s">
        <v>25</v>
      </c>
      <c r="D52" s="138" t="s">
        <v>125</v>
      </c>
      <c r="E52" s="54">
        <v>0</v>
      </c>
      <c r="F52" s="55">
        <f>F53</f>
        <v>46</v>
      </c>
      <c r="G52" s="54"/>
      <c r="H52" s="70"/>
      <c r="I52" s="70"/>
    </row>
    <row r="53" spans="2:9" s="6" customFormat="1" ht="18.75" customHeight="1">
      <c r="B53" s="95" t="s">
        <v>35</v>
      </c>
      <c r="C53" s="38" t="s">
        <v>218</v>
      </c>
      <c r="D53" s="85" t="s">
        <v>126</v>
      </c>
      <c r="E53" s="72">
        <v>0</v>
      </c>
      <c r="F53" s="73">
        <v>46</v>
      </c>
      <c r="G53" s="74"/>
      <c r="H53" s="70"/>
      <c r="I53" s="70"/>
    </row>
    <row r="54" spans="2:9" s="6" customFormat="1" ht="21" customHeight="1">
      <c r="B54" s="87" t="s">
        <v>171</v>
      </c>
      <c r="C54" s="31" t="s">
        <v>172</v>
      </c>
      <c r="D54" s="88" t="s">
        <v>127</v>
      </c>
      <c r="E54" s="89">
        <f>E57+E55</f>
        <v>240.17</v>
      </c>
      <c r="F54" s="82">
        <f>F57+F55</f>
        <v>175.17</v>
      </c>
      <c r="G54" s="54">
        <f aca="true" t="shared" si="0" ref="G54:G59">F54/E54*100</f>
        <v>72.9</v>
      </c>
      <c r="H54" s="70"/>
      <c r="I54" s="70"/>
    </row>
    <row r="55" spans="2:9" s="6" customFormat="1" ht="35.25" customHeight="1">
      <c r="B55" s="90" t="s">
        <v>36</v>
      </c>
      <c r="C55" s="52" t="s">
        <v>216</v>
      </c>
      <c r="D55" s="88" t="s">
        <v>146</v>
      </c>
      <c r="E55" s="82">
        <f>E56</f>
        <v>90.17</v>
      </c>
      <c r="F55" s="82">
        <f>F56</f>
        <v>90.17</v>
      </c>
      <c r="G55" s="56">
        <f t="shared" si="0"/>
        <v>100</v>
      </c>
      <c r="H55" s="70"/>
      <c r="I55" s="70"/>
    </row>
    <row r="56" spans="2:9" s="6" customFormat="1" ht="20.25" customHeight="1">
      <c r="B56" s="91" t="s">
        <v>37</v>
      </c>
      <c r="C56" s="76" t="s">
        <v>91</v>
      </c>
      <c r="D56" s="92" t="s">
        <v>217</v>
      </c>
      <c r="E56" s="93">
        <v>90.17</v>
      </c>
      <c r="F56" s="93">
        <v>90.17</v>
      </c>
      <c r="G56" s="56">
        <f t="shared" si="0"/>
        <v>100</v>
      </c>
      <c r="H56" s="70"/>
      <c r="I56" s="70"/>
    </row>
    <row r="57" spans="2:9" s="6" customFormat="1" ht="17.25" customHeight="1">
      <c r="B57" s="94" t="s">
        <v>38</v>
      </c>
      <c r="C57" s="58" t="s">
        <v>92</v>
      </c>
      <c r="D57" s="88" t="s">
        <v>129</v>
      </c>
      <c r="E57" s="55">
        <f>E58</f>
        <v>150</v>
      </c>
      <c r="F57" s="55">
        <f>F58</f>
        <v>85</v>
      </c>
      <c r="G57" s="56">
        <f t="shared" si="0"/>
        <v>56.7</v>
      </c>
      <c r="H57" s="70"/>
      <c r="I57" s="70"/>
    </row>
    <row r="58" spans="2:9" s="6" customFormat="1" ht="17.25" customHeight="1">
      <c r="B58" s="95" t="s">
        <v>39</v>
      </c>
      <c r="C58" s="38" t="s">
        <v>93</v>
      </c>
      <c r="D58" s="85" t="s">
        <v>173</v>
      </c>
      <c r="E58" s="73">
        <v>150</v>
      </c>
      <c r="F58" s="73">
        <v>85</v>
      </c>
      <c r="G58" s="72">
        <f t="shared" si="0"/>
        <v>56.7</v>
      </c>
      <c r="H58" s="70"/>
      <c r="I58" s="70"/>
    </row>
    <row r="59" spans="2:9" s="1" customFormat="1" ht="19.5" customHeight="1">
      <c r="B59" s="96"/>
      <c r="C59" s="97" t="s">
        <v>26</v>
      </c>
      <c r="D59" s="98"/>
      <c r="E59" s="99">
        <f>E3+E20+E54</f>
        <v>12522.17</v>
      </c>
      <c r="F59" s="100">
        <f>F20+F3+F54</f>
        <v>14036.6</v>
      </c>
      <c r="G59" s="101">
        <f t="shared" si="0"/>
        <v>112.1</v>
      </c>
      <c r="H59" s="102"/>
      <c r="I59" s="102"/>
    </row>
    <row r="60" spans="2:9" ht="18.75" customHeight="1">
      <c r="B60" s="103"/>
      <c r="C60" s="104" t="s">
        <v>181</v>
      </c>
      <c r="D60" s="105"/>
      <c r="E60" s="105"/>
      <c r="F60" s="106"/>
      <c r="G60" s="135"/>
      <c r="H60" s="33"/>
      <c r="I60" s="33"/>
    </row>
    <row r="61" spans="2:9" ht="17.25" customHeight="1">
      <c r="B61" s="107" t="s">
        <v>1</v>
      </c>
      <c r="C61" s="52" t="s">
        <v>57</v>
      </c>
      <c r="D61" s="108" t="s">
        <v>185</v>
      </c>
      <c r="E61" s="15">
        <f>E62+E63+E64+E65+E66+E67</f>
        <v>5059.9</v>
      </c>
      <c r="F61" s="15">
        <f>F62+F63+F64+F65+F66+F67</f>
        <v>5056</v>
      </c>
      <c r="G61" s="26">
        <f aca="true" t="shared" si="1" ref="G61:G74">F61/E61*100</f>
        <v>99.9</v>
      </c>
      <c r="H61" s="109"/>
      <c r="I61" s="33"/>
    </row>
    <row r="62" spans="2:9" ht="18.75" customHeight="1">
      <c r="B62" s="96" t="s">
        <v>18</v>
      </c>
      <c r="C62" s="9" t="s">
        <v>156</v>
      </c>
      <c r="D62" s="108" t="s">
        <v>186</v>
      </c>
      <c r="E62" s="110">
        <v>403.9</v>
      </c>
      <c r="F62" s="15">
        <v>403</v>
      </c>
      <c r="G62" s="26">
        <f t="shared" si="1"/>
        <v>99.8</v>
      </c>
      <c r="H62" s="109"/>
      <c r="I62" s="33"/>
    </row>
    <row r="63" spans="2:9" ht="26.25" customHeight="1">
      <c r="B63" s="96" t="s">
        <v>3</v>
      </c>
      <c r="C63" s="9" t="s">
        <v>131</v>
      </c>
      <c r="D63" s="108" t="s">
        <v>187</v>
      </c>
      <c r="E63" s="110">
        <v>294</v>
      </c>
      <c r="F63" s="15">
        <v>293.3</v>
      </c>
      <c r="G63" s="26">
        <f t="shared" si="1"/>
        <v>99.8</v>
      </c>
      <c r="H63" s="109"/>
      <c r="I63" s="33"/>
    </row>
    <row r="64" spans="2:9" ht="15" customHeight="1">
      <c r="B64" s="96"/>
      <c r="C64" s="9" t="s">
        <v>184</v>
      </c>
      <c r="D64" s="108" t="s">
        <v>188</v>
      </c>
      <c r="E64" s="110">
        <v>431.3</v>
      </c>
      <c r="F64" s="160">
        <v>431.2</v>
      </c>
      <c r="G64" s="26">
        <f t="shared" si="1"/>
        <v>100</v>
      </c>
      <c r="H64" s="109"/>
      <c r="I64" s="33"/>
    </row>
    <row r="65" spans="2:9" ht="15">
      <c r="B65" s="96" t="s">
        <v>19</v>
      </c>
      <c r="C65" s="9" t="s">
        <v>55</v>
      </c>
      <c r="D65" s="108" t="s">
        <v>189</v>
      </c>
      <c r="E65" s="15">
        <v>3865.7</v>
      </c>
      <c r="F65" s="15">
        <v>3863.7</v>
      </c>
      <c r="G65" s="26">
        <f t="shared" si="1"/>
        <v>99.9</v>
      </c>
      <c r="H65" s="109"/>
      <c r="I65" s="33"/>
    </row>
    <row r="66" spans="2:9" ht="15">
      <c r="B66" s="96" t="s">
        <v>20</v>
      </c>
      <c r="C66" s="9" t="s">
        <v>41</v>
      </c>
      <c r="D66" s="108" t="s">
        <v>190</v>
      </c>
      <c r="E66" s="110">
        <v>0</v>
      </c>
      <c r="F66" s="15" t="s">
        <v>191</v>
      </c>
      <c r="G66" s="26"/>
      <c r="H66" s="109"/>
      <c r="I66" s="33"/>
    </row>
    <row r="67" spans="2:9" ht="15">
      <c r="B67" s="111" t="s">
        <v>21</v>
      </c>
      <c r="C67" s="112" t="s">
        <v>140</v>
      </c>
      <c r="D67" s="108" t="s">
        <v>192</v>
      </c>
      <c r="E67" s="15">
        <f>E68+E69</f>
        <v>65</v>
      </c>
      <c r="F67" s="15">
        <f>F68+F69</f>
        <v>64.8</v>
      </c>
      <c r="G67" s="26">
        <f t="shared" si="1"/>
        <v>99.7</v>
      </c>
      <c r="H67" s="109"/>
      <c r="I67" s="33"/>
    </row>
    <row r="68" spans="2:9" ht="38.25">
      <c r="B68" s="103" t="s">
        <v>29</v>
      </c>
      <c r="C68" s="76" t="s">
        <v>155</v>
      </c>
      <c r="D68" s="113" t="s">
        <v>193</v>
      </c>
      <c r="E68" s="114">
        <v>61</v>
      </c>
      <c r="F68" s="17">
        <v>60.8</v>
      </c>
      <c r="G68" s="29">
        <f t="shared" si="1"/>
        <v>99.7</v>
      </c>
      <c r="H68" s="109"/>
      <c r="I68" s="33"/>
    </row>
    <row r="69" spans="2:9" ht="14.25">
      <c r="B69" s="103" t="s">
        <v>220</v>
      </c>
      <c r="C69" s="76" t="s">
        <v>219</v>
      </c>
      <c r="D69" s="113" t="s">
        <v>193</v>
      </c>
      <c r="E69" s="114">
        <v>4</v>
      </c>
      <c r="F69" s="17">
        <v>4</v>
      </c>
      <c r="G69" s="29">
        <f>F69/E69*100</f>
        <v>100</v>
      </c>
      <c r="H69" s="109"/>
      <c r="I69" s="33"/>
    </row>
    <row r="70" spans="2:9" ht="31.5">
      <c r="B70" s="115" t="s">
        <v>15</v>
      </c>
      <c r="C70" s="52" t="s">
        <v>94</v>
      </c>
      <c r="D70" s="108" t="s">
        <v>194</v>
      </c>
      <c r="E70" s="15" t="str">
        <f>E71</f>
        <v>64,0</v>
      </c>
      <c r="F70" s="15">
        <f>F71</f>
        <v>63.4</v>
      </c>
      <c r="G70" s="26">
        <f t="shared" si="1"/>
        <v>99.1</v>
      </c>
      <c r="H70" s="109"/>
      <c r="I70" s="33"/>
    </row>
    <row r="71" spans="2:9" ht="25.5">
      <c r="B71" s="116" t="s">
        <v>6</v>
      </c>
      <c r="C71" s="117" t="s">
        <v>144</v>
      </c>
      <c r="D71" s="113" t="s">
        <v>195</v>
      </c>
      <c r="E71" s="114" t="s">
        <v>196</v>
      </c>
      <c r="F71" s="17">
        <v>63.4</v>
      </c>
      <c r="G71" s="118">
        <f t="shared" si="1"/>
        <v>99.1</v>
      </c>
      <c r="H71" s="109"/>
      <c r="I71" s="33"/>
    </row>
    <row r="72" spans="2:9" ht="15.75">
      <c r="B72" s="115" t="s">
        <v>171</v>
      </c>
      <c r="C72" s="52" t="s">
        <v>52</v>
      </c>
      <c r="D72" s="108" t="s">
        <v>197</v>
      </c>
      <c r="E72" s="15">
        <f>E73+E75</f>
        <v>6780.7</v>
      </c>
      <c r="F72" s="15">
        <f>F73+F75</f>
        <v>6780.7</v>
      </c>
      <c r="G72" s="26">
        <f t="shared" si="1"/>
        <v>100</v>
      </c>
      <c r="H72" s="109"/>
      <c r="I72" s="33"/>
    </row>
    <row r="73" spans="2:9" ht="19.5" customHeight="1">
      <c r="B73" s="111" t="s">
        <v>10</v>
      </c>
      <c r="C73" s="12" t="s">
        <v>31</v>
      </c>
      <c r="D73" s="119" t="s">
        <v>198</v>
      </c>
      <c r="E73" s="14">
        <f>E74</f>
        <v>671.2</v>
      </c>
      <c r="F73" s="14">
        <f>F74</f>
        <v>671.2</v>
      </c>
      <c r="G73" s="136">
        <f t="shared" si="1"/>
        <v>100</v>
      </c>
      <c r="H73" s="109"/>
      <c r="I73" s="33"/>
    </row>
    <row r="74" spans="2:9" ht="25.5">
      <c r="B74" s="103" t="s">
        <v>42</v>
      </c>
      <c r="C74" s="120" t="s">
        <v>157</v>
      </c>
      <c r="D74" s="121" t="s">
        <v>199</v>
      </c>
      <c r="E74" s="16">
        <v>671.2</v>
      </c>
      <c r="F74" s="17">
        <v>671.2</v>
      </c>
      <c r="G74" s="29">
        <f t="shared" si="1"/>
        <v>100</v>
      </c>
      <c r="H74" s="109"/>
      <c r="I74" s="33"/>
    </row>
    <row r="75" spans="2:9" ht="15">
      <c r="B75" s="96" t="s">
        <v>12</v>
      </c>
      <c r="C75" s="12" t="s">
        <v>32</v>
      </c>
      <c r="D75" s="122" t="s">
        <v>200</v>
      </c>
      <c r="E75" s="14">
        <f>E76</f>
        <v>6109.5</v>
      </c>
      <c r="F75" s="14">
        <f>F76</f>
        <v>6109.5</v>
      </c>
      <c r="G75" s="136">
        <f aca="true" t="shared" si="2" ref="G75:G91">F75/E75*100</f>
        <v>100</v>
      </c>
      <c r="H75" s="109"/>
      <c r="I75" s="33"/>
    </row>
    <row r="76" spans="2:9" ht="14.25">
      <c r="B76" s="116" t="s">
        <v>153</v>
      </c>
      <c r="C76" s="76" t="s">
        <v>158</v>
      </c>
      <c r="D76" s="121" t="s">
        <v>201</v>
      </c>
      <c r="E76" s="16">
        <v>6109.5</v>
      </c>
      <c r="F76" s="17">
        <v>6109.5</v>
      </c>
      <c r="G76" s="29">
        <f t="shared" si="2"/>
        <v>100</v>
      </c>
      <c r="H76" s="109"/>
      <c r="I76" s="33"/>
    </row>
    <row r="77" spans="2:9" ht="15.75">
      <c r="B77" s="115" t="s">
        <v>136</v>
      </c>
      <c r="C77" s="123" t="s">
        <v>33</v>
      </c>
      <c r="D77" s="122" t="s">
        <v>202</v>
      </c>
      <c r="E77" s="14">
        <f>E78+E80</f>
        <v>110.5</v>
      </c>
      <c r="F77" s="14">
        <f>F78+F80</f>
        <v>110.4</v>
      </c>
      <c r="G77" s="136">
        <f t="shared" si="2"/>
        <v>99.9</v>
      </c>
      <c r="H77" s="109"/>
      <c r="I77" s="33"/>
    </row>
    <row r="78" spans="2:9" ht="15">
      <c r="B78" s="111" t="s">
        <v>14</v>
      </c>
      <c r="C78" s="8" t="s">
        <v>53</v>
      </c>
      <c r="D78" s="124" t="s">
        <v>203</v>
      </c>
      <c r="E78" s="15">
        <f>E79</f>
        <v>96.5</v>
      </c>
      <c r="F78" s="15">
        <f>F79</f>
        <v>96.5</v>
      </c>
      <c r="G78" s="26">
        <f t="shared" si="2"/>
        <v>100</v>
      </c>
      <c r="H78" s="109"/>
      <c r="I78" s="33"/>
    </row>
    <row r="79" spans="2:9" ht="18.75" customHeight="1">
      <c r="B79" s="103" t="s">
        <v>159</v>
      </c>
      <c r="C79" s="117" t="s">
        <v>95</v>
      </c>
      <c r="D79" s="125" t="s">
        <v>204</v>
      </c>
      <c r="E79" s="21">
        <v>96.5</v>
      </c>
      <c r="F79" s="21">
        <v>96.5</v>
      </c>
      <c r="G79" s="126">
        <f t="shared" si="2"/>
        <v>100</v>
      </c>
      <c r="H79" s="109"/>
      <c r="I79" s="33"/>
    </row>
    <row r="80" spans="2:9" ht="25.5">
      <c r="B80" s="96" t="s">
        <v>49</v>
      </c>
      <c r="C80" s="8" t="s">
        <v>142</v>
      </c>
      <c r="D80" s="124" t="s">
        <v>205</v>
      </c>
      <c r="E80" s="15">
        <v>14</v>
      </c>
      <c r="F80" s="15">
        <v>13.9</v>
      </c>
      <c r="G80" s="26">
        <f t="shared" si="2"/>
        <v>99.3</v>
      </c>
      <c r="H80" s="109"/>
      <c r="I80" s="33"/>
    </row>
    <row r="81" spans="2:9" ht="31.5">
      <c r="B81" s="115" t="s">
        <v>137</v>
      </c>
      <c r="C81" s="127" t="s">
        <v>58</v>
      </c>
      <c r="D81" s="124" t="s">
        <v>206</v>
      </c>
      <c r="E81" s="15">
        <f>E82+E84</f>
        <v>686.1</v>
      </c>
      <c r="F81" s="15">
        <f>F82+F84</f>
        <v>683.9</v>
      </c>
      <c r="G81" s="26">
        <f t="shared" si="2"/>
        <v>99.7</v>
      </c>
      <c r="H81" s="109"/>
      <c r="I81" s="33"/>
    </row>
    <row r="82" spans="2:9" ht="15">
      <c r="B82" s="111" t="s">
        <v>35</v>
      </c>
      <c r="C82" s="13" t="s">
        <v>132</v>
      </c>
      <c r="D82" s="122" t="s">
        <v>207</v>
      </c>
      <c r="E82" s="14">
        <f>E83</f>
        <v>496.1</v>
      </c>
      <c r="F82" s="14">
        <f>F83</f>
        <v>494.8</v>
      </c>
      <c r="G82" s="136">
        <f t="shared" si="2"/>
        <v>99.7</v>
      </c>
      <c r="H82" s="109"/>
      <c r="I82" s="33"/>
    </row>
    <row r="83" spans="2:9" ht="14.25">
      <c r="B83" s="103" t="s">
        <v>135</v>
      </c>
      <c r="C83" s="38" t="s">
        <v>182</v>
      </c>
      <c r="D83" s="121" t="s">
        <v>208</v>
      </c>
      <c r="E83" s="17">
        <v>496.1</v>
      </c>
      <c r="F83" s="17">
        <v>494.8</v>
      </c>
      <c r="G83" s="29">
        <f t="shared" si="2"/>
        <v>99.7</v>
      </c>
      <c r="H83" s="109"/>
      <c r="I83" s="33"/>
    </row>
    <row r="84" spans="2:9" ht="15">
      <c r="B84" s="111" t="s">
        <v>134</v>
      </c>
      <c r="C84" s="128" t="s">
        <v>56</v>
      </c>
      <c r="D84" s="122" t="s">
        <v>209</v>
      </c>
      <c r="E84" s="14">
        <f>E85</f>
        <v>190</v>
      </c>
      <c r="F84" s="14">
        <f>F85</f>
        <v>189.1</v>
      </c>
      <c r="G84" s="136">
        <f t="shared" si="2"/>
        <v>99.5</v>
      </c>
      <c r="H84" s="109"/>
      <c r="I84" s="33"/>
    </row>
    <row r="85" spans="2:9" ht="14.25">
      <c r="B85" s="103" t="s">
        <v>160</v>
      </c>
      <c r="C85" s="76" t="s">
        <v>133</v>
      </c>
      <c r="D85" s="121" t="s">
        <v>210</v>
      </c>
      <c r="E85" s="16">
        <v>190</v>
      </c>
      <c r="F85" s="16">
        <v>189.1</v>
      </c>
      <c r="G85" s="137">
        <f t="shared" si="2"/>
        <v>99.5</v>
      </c>
      <c r="H85" s="109"/>
      <c r="I85" s="33"/>
    </row>
    <row r="86" spans="2:9" ht="15.75">
      <c r="B86" s="107" t="s">
        <v>138</v>
      </c>
      <c r="C86" s="129" t="s">
        <v>54</v>
      </c>
      <c r="D86" s="122" t="s">
        <v>211</v>
      </c>
      <c r="E86" s="14">
        <f>E87</f>
        <v>0</v>
      </c>
      <c r="F86" s="14">
        <f>F87</f>
        <v>0</v>
      </c>
      <c r="G86" s="136"/>
      <c r="H86" s="109"/>
      <c r="I86" s="33"/>
    </row>
    <row r="87" spans="2:9" ht="15">
      <c r="B87" s="96" t="s">
        <v>37</v>
      </c>
      <c r="C87" s="9" t="s">
        <v>143</v>
      </c>
      <c r="D87" s="130" t="s">
        <v>212</v>
      </c>
      <c r="E87" s="15">
        <v>0</v>
      </c>
      <c r="F87" s="15">
        <v>0</v>
      </c>
      <c r="G87" s="26"/>
      <c r="H87" s="109"/>
      <c r="I87" s="33"/>
    </row>
    <row r="88" spans="2:9" ht="15.75">
      <c r="B88" s="107" t="s">
        <v>139</v>
      </c>
      <c r="C88" s="127" t="s">
        <v>40</v>
      </c>
      <c r="D88" s="122" t="s">
        <v>213</v>
      </c>
      <c r="E88" s="14">
        <f>E89+E90</f>
        <v>640.8</v>
      </c>
      <c r="F88" s="14">
        <f>F89+F90</f>
        <v>640.8</v>
      </c>
      <c r="G88" s="136">
        <f t="shared" si="2"/>
        <v>100</v>
      </c>
      <c r="H88" s="109"/>
      <c r="I88" s="33"/>
    </row>
    <row r="89" spans="2:9" ht="15">
      <c r="B89" s="96" t="s">
        <v>39</v>
      </c>
      <c r="C89" s="131" t="s">
        <v>141</v>
      </c>
      <c r="D89" s="130" t="s">
        <v>214</v>
      </c>
      <c r="E89" s="15">
        <v>640.8</v>
      </c>
      <c r="F89" s="15">
        <v>640.8</v>
      </c>
      <c r="G89" s="26">
        <f t="shared" si="2"/>
        <v>100</v>
      </c>
      <c r="H89" s="109"/>
      <c r="I89" s="33"/>
    </row>
    <row r="90" spans="2:9" ht="15">
      <c r="B90" s="111" t="s">
        <v>183</v>
      </c>
      <c r="C90" s="13" t="s">
        <v>154</v>
      </c>
      <c r="D90" s="132" t="s">
        <v>215</v>
      </c>
      <c r="E90" s="14">
        <v>0</v>
      </c>
      <c r="F90" s="14">
        <v>0</v>
      </c>
      <c r="G90" s="136"/>
      <c r="H90" s="109"/>
      <c r="I90" s="33"/>
    </row>
    <row r="91" spans="2:9" ht="21" customHeight="1">
      <c r="B91" s="133"/>
      <c r="C91" s="134" t="s">
        <v>30</v>
      </c>
      <c r="D91" s="121"/>
      <c r="E91" s="20">
        <f>E88+E86+E81+E77+E72+E70+E61</f>
        <v>13342</v>
      </c>
      <c r="F91" s="20">
        <f>F88+F86+F81+F77+F72+F70+F61</f>
        <v>13335.2</v>
      </c>
      <c r="G91" s="100">
        <f t="shared" si="2"/>
        <v>99.9</v>
      </c>
      <c r="H91" s="109"/>
      <c r="I91" s="33"/>
    </row>
    <row r="92" spans="2:22" ht="39" customHeight="1">
      <c r="B92" s="146"/>
      <c r="C92" s="149" t="s">
        <v>221</v>
      </c>
      <c r="D92" s="147"/>
      <c r="E92" s="150" t="s">
        <v>223</v>
      </c>
      <c r="F92" s="150" t="s">
        <v>222</v>
      </c>
      <c r="G92" s="148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2:22" ht="33.75" customHeight="1">
      <c r="B93" s="155"/>
      <c r="C93" s="151" t="s">
        <v>224</v>
      </c>
      <c r="D93" s="152"/>
      <c r="E93" s="153"/>
      <c r="F93" s="154"/>
      <c r="G93" s="15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2:22" ht="19.5" customHeight="1">
      <c r="B94" s="155" t="s">
        <v>17</v>
      </c>
      <c r="C94" s="156" t="s">
        <v>226</v>
      </c>
      <c r="D94" s="157" t="s">
        <v>225</v>
      </c>
      <c r="E94" s="140">
        <v>819.83</v>
      </c>
      <c r="F94" s="154">
        <v>-701.4</v>
      </c>
      <c r="G94" s="15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2:22" ht="35.25" customHeight="1">
      <c r="B95" s="155"/>
      <c r="C95" s="151" t="s">
        <v>227</v>
      </c>
      <c r="D95" s="152"/>
      <c r="E95" s="158">
        <v>819.83</v>
      </c>
      <c r="F95" s="158">
        <v>-701.4</v>
      </c>
      <c r="G95" s="159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2:22" ht="15">
      <c r="B96" s="22"/>
      <c r="C96" s="23"/>
      <c r="D96" s="24"/>
      <c r="E96" s="141"/>
      <c r="F96" s="141"/>
      <c r="G96" s="141"/>
      <c r="H96" s="25"/>
      <c r="I96" s="25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2:22" ht="12.75">
      <c r="B97" s="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2:22" ht="12.75">
      <c r="B98" s="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</sheetData>
  <sheetProtection/>
  <printOptions/>
  <pageMargins left="1.3779527559055118" right="0.2755905511811024" top="0.15748031496062992" bottom="0.31496062992125984" header="0.31496062992125984" footer="0.2362204724409449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Тибина Ирина Вячеславовна</dc:creator>
  <cp:keywords/>
  <dc:description/>
  <cp:lastModifiedBy>Пользователь</cp:lastModifiedBy>
  <cp:lastPrinted>2007-01-30T11:48:36Z</cp:lastPrinted>
  <dcterms:created xsi:type="dcterms:W3CDTF">2001-01-03T17:57:17Z</dcterms:created>
  <dcterms:modified xsi:type="dcterms:W3CDTF">2018-09-12T17:03:26Z</dcterms:modified>
  <cp:category/>
  <cp:version/>
  <cp:contentType/>
  <cp:contentStatus/>
</cp:coreProperties>
</file>